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linkhealthtech.sharepoint.com/sites/traceregionalhospital/Shared Documents/Pricing Transparency/"/>
    </mc:Choice>
  </mc:AlternateContent>
  <xr:revisionPtr revIDLastSave="277" documentId="8_{9D46DEC7-014B-41BB-82E3-DDD12D6E313A}" xr6:coauthVersionLast="45" xr6:coauthVersionMax="45" xr10:uidLastSave="{F0D6B573-861F-4C57-B852-04FB49A18870}"/>
  <bookViews>
    <workbookView xWindow="-120" yWindow="-120" windowWidth="29040" windowHeight="15840" xr2:uid="{A9016EB9-0438-4A93-8807-1F3A8FF44C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8" i="1"/>
  <c r="Q11" i="1"/>
  <c r="Q15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" i="1"/>
  <c r="P4" i="1"/>
  <c r="P5" i="1"/>
  <c r="P6" i="1"/>
  <c r="P8" i="1"/>
  <c r="P11" i="1"/>
  <c r="P15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" i="1"/>
  <c r="O4" i="1"/>
  <c r="O5" i="1"/>
  <c r="O6" i="1"/>
  <c r="O8" i="1"/>
  <c r="O11" i="1"/>
  <c r="O15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" i="1"/>
  <c r="N4" i="1"/>
  <c r="N5" i="1"/>
  <c r="N6" i="1"/>
  <c r="N8" i="1"/>
  <c r="N11" i="1"/>
  <c r="N15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" i="1"/>
  <c r="M4" i="1"/>
  <c r="M5" i="1"/>
  <c r="M6" i="1"/>
  <c r="M8" i="1"/>
  <c r="M11" i="1"/>
  <c r="M15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" i="1"/>
  <c r="L4" i="1"/>
  <c r="L5" i="1"/>
  <c r="L6" i="1"/>
  <c r="L8" i="1"/>
  <c r="L11" i="1"/>
  <c r="L15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" i="1"/>
  <c r="K4" i="1"/>
  <c r="K5" i="1"/>
  <c r="K6" i="1"/>
  <c r="K8" i="1"/>
  <c r="K11" i="1"/>
  <c r="K15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J4" i="1"/>
  <c r="J5" i="1"/>
  <c r="J6" i="1"/>
  <c r="J8" i="1"/>
  <c r="J11" i="1"/>
  <c r="J15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" i="1"/>
  <c r="I4" i="1"/>
  <c r="I5" i="1"/>
  <c r="I6" i="1"/>
  <c r="I8" i="1"/>
  <c r="I11" i="1"/>
  <c r="I15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  <c r="H4" i="1"/>
  <c r="H5" i="1"/>
  <c r="H6" i="1"/>
  <c r="H8" i="1"/>
  <c r="H11" i="1"/>
  <c r="H15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" i="1"/>
  <c r="G4" i="1"/>
  <c r="F4" i="1" s="1"/>
  <c r="G5" i="1"/>
  <c r="E5" i="1" s="1"/>
  <c r="G6" i="1"/>
  <c r="F6" i="1" s="1"/>
  <c r="G8" i="1"/>
  <c r="F8" i="1" s="1"/>
  <c r="G11" i="1"/>
  <c r="F11" i="1" s="1"/>
  <c r="G15" i="1"/>
  <c r="G18" i="1"/>
  <c r="G20" i="1"/>
  <c r="F20" i="1" s="1"/>
  <c r="G21" i="1"/>
  <c r="G22" i="1"/>
  <c r="F22" i="1" s="1"/>
  <c r="G23" i="1"/>
  <c r="F23" i="1" s="1"/>
  <c r="G24" i="1"/>
  <c r="F24" i="1" s="1"/>
  <c r="G25" i="1"/>
  <c r="G26" i="1"/>
  <c r="F26" i="1" s="1"/>
  <c r="G27" i="1"/>
  <c r="G28" i="1"/>
  <c r="G29" i="1"/>
  <c r="G30" i="1"/>
  <c r="F30" i="1" s="1"/>
  <c r="G31" i="1"/>
  <c r="E31" i="1" s="1"/>
  <c r="G32" i="1"/>
  <c r="F32" i="1" s="1"/>
  <c r="G33" i="1"/>
  <c r="F33" i="1" s="1"/>
  <c r="G34" i="1"/>
  <c r="F34" i="1" s="1"/>
  <c r="G35" i="1"/>
  <c r="F35" i="1" s="1"/>
  <c r="G3" i="1"/>
  <c r="F15" i="1" l="1"/>
  <c r="E21" i="1"/>
  <c r="F3" i="1"/>
  <c r="F18" i="1"/>
  <c r="F28" i="1"/>
  <c r="F29" i="1"/>
  <c r="F25" i="1"/>
  <c r="F27" i="1"/>
  <c r="F31" i="1"/>
  <c r="E23" i="1"/>
  <c r="E15" i="1"/>
  <c r="E6" i="1"/>
  <c r="F5" i="1"/>
  <c r="E35" i="1"/>
  <c r="E27" i="1"/>
  <c r="E11" i="1"/>
  <c r="E29" i="1"/>
  <c r="F21" i="1"/>
  <c r="E34" i="1"/>
  <c r="E26" i="1"/>
  <c r="E18" i="1"/>
  <c r="E33" i="1"/>
  <c r="E25" i="1"/>
  <c r="E32" i="1"/>
  <c r="E24" i="1"/>
  <c r="E8" i="1"/>
  <c r="E30" i="1"/>
  <c r="E22" i="1"/>
  <c r="E3" i="1"/>
  <c r="E28" i="1"/>
  <c r="E20" i="1"/>
  <c r="E4" i="1"/>
  <c r="D4" i="1"/>
  <c r="D5" i="1"/>
  <c r="D6" i="1"/>
  <c r="D8" i="1"/>
  <c r="D11" i="1"/>
  <c r="D15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" i="1"/>
  <c r="C12" i="1"/>
  <c r="D12" i="1" s="1"/>
  <c r="C9" i="1"/>
  <c r="D9" i="1" s="1"/>
  <c r="C10" i="1"/>
  <c r="D10" i="1" s="1"/>
  <c r="C13" i="1"/>
  <c r="C16" i="1"/>
  <c r="C19" i="1"/>
  <c r="D19" i="1" s="1"/>
  <c r="C17" i="1"/>
  <c r="C7" i="1"/>
  <c r="C14" i="1"/>
  <c r="D14" i="1" s="1"/>
  <c r="N17" i="1" l="1"/>
  <c r="M17" i="1"/>
  <c r="G17" i="1"/>
  <c r="L17" i="1"/>
  <c r="K17" i="1"/>
  <c r="H17" i="1"/>
  <c r="J17" i="1"/>
  <c r="Q17" i="1"/>
  <c r="I17" i="1"/>
  <c r="P17" i="1"/>
  <c r="O17" i="1"/>
  <c r="L7" i="1"/>
  <c r="K7" i="1"/>
  <c r="G7" i="1"/>
  <c r="J7" i="1"/>
  <c r="Q7" i="1"/>
  <c r="I7" i="1"/>
  <c r="P7" i="1"/>
  <c r="O7" i="1"/>
  <c r="H7" i="1"/>
  <c r="N7" i="1"/>
  <c r="M7" i="1"/>
  <c r="P19" i="1"/>
  <c r="O19" i="1"/>
  <c r="H19" i="1"/>
  <c r="N19" i="1"/>
  <c r="G19" i="1"/>
  <c r="M19" i="1"/>
  <c r="L19" i="1"/>
  <c r="K19" i="1"/>
  <c r="J19" i="1"/>
  <c r="Q19" i="1"/>
  <c r="I19" i="1"/>
  <c r="M16" i="1"/>
  <c r="L16" i="1"/>
  <c r="K16" i="1"/>
  <c r="J16" i="1"/>
  <c r="H16" i="1"/>
  <c r="Q16" i="1"/>
  <c r="I16" i="1"/>
  <c r="P16" i="1"/>
  <c r="O16" i="1"/>
  <c r="N16" i="1"/>
  <c r="G16" i="1"/>
  <c r="D17" i="1"/>
  <c r="Q13" i="1"/>
  <c r="I13" i="1"/>
  <c r="K13" i="1"/>
  <c r="J13" i="1"/>
  <c r="P13" i="1"/>
  <c r="O13" i="1"/>
  <c r="H13" i="1"/>
  <c r="G13" i="1"/>
  <c r="N13" i="1"/>
  <c r="M13" i="1"/>
  <c r="L13" i="1"/>
  <c r="D16" i="1"/>
  <c r="O10" i="1"/>
  <c r="N10" i="1"/>
  <c r="G10" i="1"/>
  <c r="H10" i="1"/>
  <c r="M10" i="1"/>
  <c r="L10" i="1"/>
  <c r="I10" i="1"/>
  <c r="K10" i="1"/>
  <c r="J10" i="1"/>
  <c r="Q10" i="1"/>
  <c r="P10" i="1"/>
  <c r="D7" i="1"/>
  <c r="N9" i="1"/>
  <c r="M9" i="1"/>
  <c r="H9" i="1"/>
  <c r="L9" i="1"/>
  <c r="K9" i="1"/>
  <c r="J9" i="1"/>
  <c r="Q9" i="1"/>
  <c r="I9" i="1"/>
  <c r="P9" i="1"/>
  <c r="O9" i="1"/>
  <c r="G9" i="1"/>
  <c r="J14" i="1"/>
  <c r="L14" i="1"/>
  <c r="K14" i="1"/>
  <c r="Q14" i="1"/>
  <c r="I14" i="1"/>
  <c r="P14" i="1"/>
  <c r="O14" i="1"/>
  <c r="H14" i="1"/>
  <c r="N14" i="1"/>
  <c r="G14" i="1"/>
  <c r="M14" i="1"/>
  <c r="Q12" i="1"/>
  <c r="P12" i="1"/>
  <c r="J12" i="1"/>
  <c r="O12" i="1"/>
  <c r="H12" i="1"/>
  <c r="N12" i="1"/>
  <c r="G12" i="1"/>
  <c r="M12" i="1"/>
  <c r="I12" i="1"/>
  <c r="L12" i="1"/>
  <c r="K12" i="1"/>
  <c r="D13" i="1"/>
  <c r="F19" i="1" l="1"/>
  <c r="E19" i="1"/>
  <c r="F16" i="1"/>
  <c r="E16" i="1"/>
  <c r="F9" i="1"/>
  <c r="E9" i="1"/>
  <c r="F17" i="1"/>
  <c r="E17" i="1"/>
  <c r="F7" i="1"/>
  <c r="E7" i="1"/>
  <c r="F12" i="1"/>
  <c r="E12" i="1"/>
  <c r="F14" i="1"/>
  <c r="E14" i="1"/>
  <c r="F13" i="1"/>
  <c r="E13" i="1"/>
  <c r="F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Gaddis</author>
  </authors>
  <commentList>
    <comment ref="C32" authorId="0" shapeId="0" xr:uid="{D7055224-0991-4154-A18D-97061BD3B802}">
      <text>
        <r>
          <rPr>
            <b/>
            <sz val="9"/>
            <color indexed="81"/>
            <rFont val="Tahoma"/>
            <charset val="1"/>
          </rPr>
          <t>Lori Gaddis:</t>
        </r>
        <r>
          <rPr>
            <sz val="9"/>
            <color indexed="81"/>
            <rFont val="Tahoma"/>
            <charset val="1"/>
          </rPr>
          <t xml:space="preserve">
Checking with Melissa on contrast</t>
        </r>
      </text>
    </comment>
    <comment ref="C34" authorId="0" shapeId="0" xr:uid="{05248571-1D2D-4BA9-B2B9-E2CC0DDABA9E}">
      <text>
        <r>
          <rPr>
            <b/>
            <sz val="9"/>
            <color indexed="81"/>
            <rFont val="Tahoma"/>
            <charset val="1"/>
          </rPr>
          <t>Lori Gaddis:</t>
        </r>
        <r>
          <rPr>
            <sz val="9"/>
            <color indexed="81"/>
            <rFont val="Tahoma"/>
            <charset val="1"/>
          </rPr>
          <t xml:space="preserve">
Checking with Melissa on contrast</t>
        </r>
      </text>
    </comment>
  </commentList>
</comments>
</file>

<file path=xl/sharedStrings.xml><?xml version="1.0" encoding="utf-8"?>
<sst xmlns="http://schemas.openxmlformats.org/spreadsheetml/2006/main" count="967" uniqueCount="116">
  <si>
    <t>CPT Code</t>
  </si>
  <si>
    <t>Description</t>
  </si>
  <si>
    <t>Price</t>
  </si>
  <si>
    <t>Cash Price</t>
  </si>
  <si>
    <t>Minimum 
Rate</t>
  </si>
  <si>
    <t>Maximum 
Rate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</si>
  <si>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</si>
  <si>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</si>
  <si>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</si>
  <si>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</si>
  <si>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</si>
  <si>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</si>
  <si>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</si>
  <si>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</si>
  <si>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</si>
  <si>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</si>
  <si>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</si>
  <si>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</si>
  <si>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</si>
  <si>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Basic metabolic panel</t>
  </si>
  <si>
    <t>Blood test, comprehensive group of blood chemicals</t>
  </si>
  <si>
    <t>Blood test, lipids (cholesterol and triglycerides)</t>
  </si>
  <si>
    <t>Obstetric blood test panel</t>
  </si>
  <si>
    <t>Kidney function panel test</t>
  </si>
  <si>
    <t>Liver function blood test panel</t>
  </si>
  <si>
    <t>81000 or 81001</t>
  </si>
  <si>
    <t>Manual urinalysis test with examination using microscope</t>
  </si>
  <si>
    <t>81002 or 81003</t>
  </si>
  <si>
    <t>Automated urinalysis test</t>
  </si>
  <si>
    <t>84153-84154</t>
  </si>
  <si>
    <t>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</si>
  <si>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</si>
  <si>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</si>
  <si>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</si>
  <si>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</si>
  <si>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</si>
  <si>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</si>
  <si>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</si>
  <si>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</si>
  <si>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</si>
  <si>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</si>
  <si>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</si>
  <si>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</si>
  <si>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</si>
  <si>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</si>
  <si>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</si>
  <si>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</si>
  <si>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</si>
  <si>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</si>
  <si>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00216</t>
  </si>
  <si>
    <t>Cardiac valve and other major cardiothoracic procedures with cardiac catheterization with major complication or comorbidities</t>
  </si>
  <si>
    <t>00460</t>
  </si>
  <si>
    <t>Spinal fusion except cervical without major comorbid conditions or complications (MCC)</t>
  </si>
  <si>
    <t>00470</t>
  </si>
  <si>
    <t>Major joint replacement or reattachment of lower extremity without major comorbid conditions or complications (MCC)</t>
  </si>
  <si>
    <t>00473</t>
  </si>
  <si>
    <t>Cervical spinal fusion without comorbid conditions (CC) or major comorbid conditions or complications (MCC)</t>
  </si>
  <si>
    <t>00743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</si>
  <si>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</si>
  <si>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</si>
  <si>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</si>
  <si>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</si>
  <si>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</si>
  <si>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</si>
  <si>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</si>
  <si>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</si>
  <si>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</si>
  <si>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</si>
  <si>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</si>
  <si>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</si>
  <si>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</si>
  <si>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</si>
  <si>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</si>
  <si>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</si>
  <si>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</si>
  <si>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</si>
  <si>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</si>
  <si>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</si>
  <si>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</si>
  <si>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</si>
  <si>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</si>
  <si>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</si>
  <si>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</si>
  <si>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</si>
  <si>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62322-62323</t>
  </si>
  <si>
    <t>N/A</t>
  </si>
  <si>
    <t>Aetna                 (Thru Baptist)</t>
  </si>
  <si>
    <t>CIGNA</t>
  </si>
  <si>
    <t>Franklin Corporation</t>
  </si>
  <si>
    <t>North Mississippi HealthLink</t>
  </si>
  <si>
    <t>Humana ChoiceCare       (Thru Baptist)</t>
  </si>
  <si>
    <t>Multiplan PHCS</t>
  </si>
  <si>
    <t>NovaNet          (Thru Baptist)</t>
  </si>
  <si>
    <t>Mississippi Physicians Care Network (Thru Baptist)</t>
  </si>
  <si>
    <t>TriWest (Thru Baptist)</t>
  </si>
  <si>
    <t>United Commercial</t>
  </si>
  <si>
    <r>
      <t>United Government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</si>
  <si>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100% of MS MCD</t>
  </si>
  <si>
    <t>100% of Medicaid</t>
  </si>
  <si>
    <t>100% of Medicare</t>
  </si>
  <si>
    <t>Baptist 
Network</t>
  </si>
  <si>
    <r>
      <t>United 
Medicaid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</si>
  <si>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Optum Behavioral 
Health</t>
    </r>
    <r>
      <rPr>
        <b/>
        <vertAlign val="superscript"/>
        <sz val="11"/>
        <rFont val="Calibri"/>
        <family val="2"/>
        <scheme val="minor"/>
      </rPr>
      <t>3</t>
    </r>
  </si>
  <si>
    <r>
      <t>Humana Medicare      
(Thru Baptist)</t>
    </r>
    <r>
      <rPr>
        <b/>
        <vertAlign val="superscript"/>
        <sz val="11"/>
        <rFont val="Calibri"/>
        <family val="2"/>
        <scheme val="minor"/>
      </rPr>
      <t>4</t>
    </r>
  </si>
  <si>
    <r>
      <t>Humana Tricare</t>
    </r>
    <r>
      <rPr>
        <b/>
        <vertAlign val="superscript"/>
        <sz val="11"/>
        <rFont val="Calibri"/>
        <family val="2"/>
        <scheme val="minor"/>
      </rPr>
      <t>5</t>
    </r>
  </si>
  <si>
    <r>
      <t xml:space="preserve">Magnolia Health Plan, Inc 
(Medicaid) </t>
    </r>
    <r>
      <rPr>
        <b/>
        <vertAlign val="superscript"/>
        <sz val="11"/>
        <rFont val="Calibri"/>
        <family val="2"/>
        <scheme val="minor"/>
      </rPr>
      <t>6</t>
    </r>
  </si>
  <si>
    <r>
      <t>Magnolia Health Plan, Inc 
(Commercial)</t>
    </r>
    <r>
      <rPr>
        <b/>
        <vertAlign val="superscript"/>
        <sz val="11"/>
        <rFont val="Calibri"/>
        <family val="2"/>
        <scheme val="minor"/>
      </rPr>
      <t>7</t>
    </r>
  </si>
  <si>
    <r>
      <t>Molina</t>
    </r>
    <r>
      <rPr>
        <b/>
        <vertAlign val="superscript"/>
        <sz val="11"/>
        <rFont val="Calibri"/>
        <family val="2"/>
        <scheme val="minor"/>
      </rPr>
      <t>8</t>
    </r>
  </si>
  <si>
    <t>Humana Medicare plan pays 100% of Medicare rates</t>
  </si>
  <si>
    <t>Humana Tricare pays 95% of Champus DRG rates</t>
  </si>
  <si>
    <t>Magnolia Health Plan, Inc (Medicaid) pays 100% of Mississippi Medicaid rates</t>
  </si>
  <si>
    <t>Molina pays 100% of Mississippi Medicaid rates</t>
  </si>
  <si>
    <t>United Government pays 100% of Medicare DRG rates</t>
  </si>
  <si>
    <t>United Medicaid pays 100% of Mississippi Medicaid rates</t>
  </si>
  <si>
    <t>Optum Behavioral Health Medicare pays 100% of published CMS rates</t>
  </si>
  <si>
    <t>Magnolia Health Plan, Inc (Commercial) pays 125%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</si>
</sst>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/>
    <xf numFmtId="165" fontId="8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CFECCFF5-9BA9-4F28-A52C-77AFBAE677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220B-F11E-493C-A942-DA5B3F4019A6}">
  <dimension ref="A1:Y82"/>
  <sheetViews>
    <sheetView tabSelected="1" workbookViewId="0"/>
  </sheetViews>
  <sheetFormatPr defaultRowHeight="15" x14ac:dyDescent="0.25"/>
  <cols>
    <col min="1" max="1" width="13.85546875" style="3" bestFit="1" customWidth="1"/>
    <col min="2" max="2" width="55.42578125" style="1" customWidth="1"/>
    <col min="3" max="3" width="10.5703125" style="4" bestFit="1" customWidth="1"/>
    <col min="4" max="4" width="11.42578125" style="4" bestFit="1" customWidth="1"/>
    <col min="5" max="6" width="10.5703125" style="4" bestFit="1" customWidth="1"/>
    <col min="7" max="9" width="10.5703125" bestFit="1" customWidth="1"/>
    <col min="10" max="10" width="11.5703125" bestFit="1" customWidth="1"/>
    <col min="11" max="11" width="10.85546875" bestFit="1" customWidth="1"/>
    <col min="12" max="12" width="11" bestFit="1" customWidth="1"/>
    <col min="13" max="14" width="10.5703125" bestFit="1" customWidth="1"/>
    <col min="15" max="15" width="10.85546875" bestFit="1" customWidth="1"/>
    <col min="16" max="16" width="10.5703125" bestFit="1" customWidth="1"/>
    <col min="17" max="17" width="11.5703125" bestFit="1" customWidth="1"/>
    <col min="18" max="18" width="16.7109375" bestFit="1" customWidth="1"/>
    <col min="19" max="19" width="16.5703125" bestFit="1" customWidth="1"/>
    <col min="20" max="20" width="14.7109375" customWidth="1"/>
    <col min="21" max="21" width="13.140625" bestFit="1" customWidth="1"/>
    <col min="22" max="22" width="8.28515625" bestFit="1" customWidth="1"/>
    <col min="23" max="23" width="15.7109375" bestFit="1" customWidth="1"/>
    <col min="24" max="24" width="15.7109375" customWidth="1"/>
    <col min="25" max="25" width="16.5703125" bestFit="1" customWidth="1"/>
  </cols>
  <sheetData>
    <row r="1" spans="1:25" s="2" customFormat="1" ht="90" x14ac:dyDescent="0.25">
      <c r="A1" s="12" t="s">
        <v>0</v>
      </c>
      <c r="B1" s="13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5" t="s">
        <v>86</v>
      </c>
      <c r="H1" s="5" t="s">
        <v>100</v>
      </c>
      <c r="I1" s="7" t="s">
        <v>87</v>
      </c>
      <c r="J1" s="5" t="s">
        <v>88</v>
      </c>
      <c r="K1" s="5" t="s">
        <v>89</v>
      </c>
      <c r="L1" s="5" t="s">
        <v>90</v>
      </c>
      <c r="M1" s="5" t="s">
        <v>91</v>
      </c>
      <c r="N1" s="5" t="s">
        <v>92</v>
      </c>
      <c r="O1" s="5" t="s">
        <v>93</v>
      </c>
      <c r="P1" s="5" t="s">
        <v>94</v>
      </c>
      <c r="Q1" s="5" t="s">
        <v>95</v>
      </c>
      <c r="R1" s="8" t="s">
        <v>96</v>
      </c>
      <c r="S1" s="8" t="s">
        <v>101</v>
      </c>
      <c r="T1" s="5" t="s">
        <v>102</v>
      </c>
      <c r="U1" s="5" t="s">
        <v>103</v>
      </c>
      <c r="V1" s="5" t="s">
        <v>104</v>
      </c>
      <c r="W1" s="5" t="s">
        <v>105</v>
      </c>
      <c r="X1" s="5" t="s">
        <v>106</v>
      </c>
      <c r="Y1" s="6" t="s">
        <v>107</v>
      </c>
    </row>
    <row r="2" spans="1:25" s="9" customFormat="1" hidden="1" x14ac:dyDescent="0.25">
      <c r="A2" s="16"/>
      <c r="B2" s="17"/>
      <c r="C2" s="18"/>
      <c r="D2" s="18"/>
      <c r="E2" s="19"/>
      <c r="F2" s="19"/>
      <c r="G2" s="20">
        <v>0.8</v>
      </c>
      <c r="H2" s="20">
        <v>0.8</v>
      </c>
      <c r="I2" s="20">
        <v>0.72499999999999998</v>
      </c>
      <c r="J2" s="20">
        <v>0.7</v>
      </c>
      <c r="K2" s="20">
        <v>0.9</v>
      </c>
      <c r="L2" s="20">
        <v>0.8</v>
      </c>
      <c r="M2" s="20">
        <v>0.8</v>
      </c>
      <c r="N2" s="20">
        <v>0.8</v>
      </c>
      <c r="O2" s="20">
        <v>0.8</v>
      </c>
      <c r="P2" s="20">
        <v>0.8</v>
      </c>
      <c r="Q2" s="20">
        <v>0.82</v>
      </c>
      <c r="R2" s="21" t="s">
        <v>99</v>
      </c>
      <c r="S2" s="21" t="s">
        <v>98</v>
      </c>
      <c r="T2" s="20"/>
      <c r="U2" s="20">
        <v>1</v>
      </c>
      <c r="V2" s="20">
        <v>0.95</v>
      </c>
      <c r="W2" s="21" t="s">
        <v>97</v>
      </c>
      <c r="X2" s="20"/>
      <c r="Y2" s="20" t="s">
        <v>98</v>
      </c>
    </row>
    <row r="3" spans="1:25" x14ac:dyDescent="0.25">
      <c r="A3" s="22">
        <v>99203</v>
      </c>
      <c r="B3" s="23" t="s">
        <v>12</v>
      </c>
      <c r="C3" s="24">
        <v>13</v>
      </c>
      <c r="D3" s="24">
        <f>C3*0.6</f>
        <v>7.8</v>
      </c>
      <c r="E3" s="24">
        <f>MIN(G3:Q3)</f>
        <v>9.1</v>
      </c>
      <c r="F3" s="24">
        <f>MAX(G3:Q3)</f>
        <v>11.700000000000001</v>
      </c>
      <c r="G3" s="24">
        <f>C3*$G$2</f>
        <v>10.4</v>
      </c>
      <c r="H3" s="24">
        <f>C3*$H$2</f>
        <v>10.4</v>
      </c>
      <c r="I3" s="24">
        <f>C3*$I$2</f>
        <v>9.4249999999999989</v>
      </c>
      <c r="J3" s="24">
        <f>C3*$J$2</f>
        <v>9.1</v>
      </c>
      <c r="K3" s="24">
        <f>C3*$K$2</f>
        <v>11.700000000000001</v>
      </c>
      <c r="L3" s="24">
        <f>C3*$L$2</f>
        <v>10.4</v>
      </c>
      <c r="M3" s="24">
        <f>C3*$M$2</f>
        <v>10.4</v>
      </c>
      <c r="N3" s="24">
        <f>C3*$N$2</f>
        <v>10.4</v>
      </c>
      <c r="O3" s="24">
        <f>C3*$O$2</f>
        <v>10.4</v>
      </c>
      <c r="P3" s="24">
        <f>C3*$P$2</f>
        <v>10.4</v>
      </c>
      <c r="Q3" s="24">
        <f>C3*$Q$2</f>
        <v>10.66</v>
      </c>
      <c r="R3" s="24"/>
      <c r="S3" s="24"/>
      <c r="T3" s="24"/>
      <c r="U3" s="24"/>
      <c r="V3" s="24"/>
      <c r="W3" s="24"/>
      <c r="X3" s="24"/>
      <c r="Y3" s="24"/>
    </row>
    <row r="4" spans="1:25" x14ac:dyDescent="0.25">
      <c r="A4" s="22">
        <v>99204</v>
      </c>
      <c r="B4" s="23" t="s">
        <v>13</v>
      </c>
      <c r="C4" s="24">
        <v>13</v>
      </c>
      <c r="D4" s="24">
        <f t="shared" ref="D4:D35" si="0">C4*0.6</f>
        <v>7.8</v>
      </c>
      <c r="E4" s="24">
        <f>MIN(G4:Q4)</f>
        <v>9.1</v>
      </c>
      <c r="F4" s="24">
        <f>MAX(G4:Q4)</f>
        <v>11.700000000000001</v>
      </c>
      <c r="G4" s="24">
        <f t="shared" ref="G4:G35" si="1">C4*$G$2</f>
        <v>10.4</v>
      </c>
      <c r="H4" s="24">
        <f t="shared" ref="H4:H35" si="2">C4*$H$2</f>
        <v>10.4</v>
      </c>
      <c r="I4" s="24">
        <f t="shared" ref="I4:I35" si="3">C4*$I$2</f>
        <v>9.4249999999999989</v>
      </c>
      <c r="J4" s="24">
        <f t="shared" ref="J4:J35" si="4">C4*$J$2</f>
        <v>9.1</v>
      </c>
      <c r="K4" s="24">
        <f t="shared" ref="K4:K35" si="5">C4*$K$2</f>
        <v>11.700000000000001</v>
      </c>
      <c r="L4" s="24">
        <f t="shared" ref="L4:L35" si="6">C4*$L$2</f>
        <v>10.4</v>
      </c>
      <c r="M4" s="24">
        <f t="shared" ref="M4:M35" si="7">C4*$M$2</f>
        <v>10.4</v>
      </c>
      <c r="N4" s="24">
        <f t="shared" ref="N4:N35" si="8">C4*$N$2</f>
        <v>10.4</v>
      </c>
      <c r="O4" s="24">
        <f t="shared" ref="O4:O35" si="9">C4*$O$2</f>
        <v>10.4</v>
      </c>
      <c r="P4" s="24">
        <f t="shared" ref="P4:P35" si="10">C4*$P$2</f>
        <v>10.4</v>
      </c>
      <c r="Q4" s="24">
        <f t="shared" ref="Q4:Q35" si="11">C4*$Q$2</f>
        <v>10.66</v>
      </c>
      <c r="R4" s="24"/>
      <c r="S4" s="24"/>
      <c r="T4" s="24"/>
      <c r="U4" s="24"/>
      <c r="V4" s="24"/>
      <c r="W4" s="24"/>
      <c r="X4" s="24"/>
      <c r="Y4" s="24"/>
    </row>
    <row r="5" spans="1:25" x14ac:dyDescent="0.25">
      <c r="A5" s="22">
        <v>99205</v>
      </c>
      <c r="B5" s="23" t="s">
        <v>14</v>
      </c>
      <c r="C5" s="24">
        <v>13</v>
      </c>
      <c r="D5" s="24">
        <f t="shared" si="0"/>
        <v>7.8</v>
      </c>
      <c r="E5" s="24">
        <f>MIN(G5:Q5)</f>
        <v>9.1</v>
      </c>
      <c r="F5" s="24">
        <f>MAX(G5:Q5)</f>
        <v>11.700000000000001</v>
      </c>
      <c r="G5" s="24">
        <f t="shared" si="1"/>
        <v>10.4</v>
      </c>
      <c r="H5" s="24">
        <f t="shared" si="2"/>
        <v>10.4</v>
      </c>
      <c r="I5" s="24">
        <f t="shared" si="3"/>
        <v>9.4249999999999989</v>
      </c>
      <c r="J5" s="24">
        <f t="shared" si="4"/>
        <v>9.1</v>
      </c>
      <c r="K5" s="24">
        <f t="shared" si="5"/>
        <v>11.700000000000001</v>
      </c>
      <c r="L5" s="24">
        <f t="shared" si="6"/>
        <v>10.4</v>
      </c>
      <c r="M5" s="24">
        <f t="shared" si="7"/>
        <v>10.4</v>
      </c>
      <c r="N5" s="24">
        <f t="shared" si="8"/>
        <v>10.4</v>
      </c>
      <c r="O5" s="24">
        <f t="shared" si="9"/>
        <v>10.4</v>
      </c>
      <c r="P5" s="24">
        <f t="shared" si="10"/>
        <v>10.4</v>
      </c>
      <c r="Q5" s="24">
        <f t="shared" si="11"/>
        <v>10.66</v>
      </c>
      <c r="R5" s="24"/>
      <c r="S5" s="24"/>
      <c r="T5" s="24"/>
      <c r="U5" s="24"/>
      <c r="V5" s="24"/>
      <c r="W5" s="24"/>
      <c r="X5" s="24"/>
      <c r="Y5" s="24"/>
    </row>
    <row r="6" spans="1:25" x14ac:dyDescent="0.25">
      <c r="A6" s="22" t="s">
        <v>25</v>
      </c>
      <c r="B6" s="23" t="s">
        <v>26</v>
      </c>
      <c r="C6" s="24">
        <v>47</v>
      </c>
      <c r="D6" s="24">
        <f t="shared" si="0"/>
        <v>28.2</v>
      </c>
      <c r="E6" s="24">
        <f>MIN(G6:Q6)</f>
        <v>32.9</v>
      </c>
      <c r="F6" s="24">
        <f>MAX(G6:Q6)</f>
        <v>42.300000000000004</v>
      </c>
      <c r="G6" s="24">
        <f t="shared" si="1"/>
        <v>37.6</v>
      </c>
      <c r="H6" s="24">
        <f t="shared" si="2"/>
        <v>37.6</v>
      </c>
      <c r="I6" s="24">
        <f t="shared" si="3"/>
        <v>34.074999999999996</v>
      </c>
      <c r="J6" s="24">
        <f t="shared" si="4"/>
        <v>32.9</v>
      </c>
      <c r="K6" s="24">
        <f t="shared" si="5"/>
        <v>42.300000000000004</v>
      </c>
      <c r="L6" s="24">
        <f t="shared" si="6"/>
        <v>37.6</v>
      </c>
      <c r="M6" s="24">
        <f t="shared" si="7"/>
        <v>37.6</v>
      </c>
      <c r="N6" s="24">
        <f t="shared" si="8"/>
        <v>37.6</v>
      </c>
      <c r="O6" s="24">
        <f t="shared" si="9"/>
        <v>37.6</v>
      </c>
      <c r="P6" s="24">
        <f t="shared" si="10"/>
        <v>37.6</v>
      </c>
      <c r="Q6" s="24">
        <f t="shared" si="11"/>
        <v>38.54</v>
      </c>
      <c r="R6" s="24"/>
      <c r="S6" s="24"/>
      <c r="T6" s="24"/>
      <c r="U6" s="24"/>
      <c r="V6" s="24"/>
      <c r="W6" s="24"/>
      <c r="X6" s="24"/>
      <c r="Y6" s="24"/>
    </row>
    <row r="7" spans="1:25" x14ac:dyDescent="0.25">
      <c r="A7" s="22">
        <v>80069</v>
      </c>
      <c r="B7" s="23" t="s">
        <v>23</v>
      </c>
      <c r="C7" s="24">
        <f>24+33</f>
        <v>57</v>
      </c>
      <c r="D7" s="24">
        <f t="shared" si="0"/>
        <v>34.199999999999996</v>
      </c>
      <c r="E7" s="24">
        <f>MIN(G7:Q7)</f>
        <v>39.9</v>
      </c>
      <c r="F7" s="24">
        <f>MAX(G7:Q7)</f>
        <v>51.300000000000004</v>
      </c>
      <c r="G7" s="24">
        <f t="shared" si="1"/>
        <v>45.6</v>
      </c>
      <c r="H7" s="24">
        <f t="shared" si="2"/>
        <v>45.6</v>
      </c>
      <c r="I7" s="24">
        <f t="shared" si="3"/>
        <v>41.324999999999996</v>
      </c>
      <c r="J7" s="24">
        <f t="shared" si="4"/>
        <v>39.9</v>
      </c>
      <c r="K7" s="24">
        <f t="shared" si="5"/>
        <v>51.300000000000004</v>
      </c>
      <c r="L7" s="24">
        <f t="shared" si="6"/>
        <v>45.6</v>
      </c>
      <c r="M7" s="24">
        <f t="shared" si="7"/>
        <v>45.6</v>
      </c>
      <c r="N7" s="24">
        <f t="shared" si="8"/>
        <v>45.6</v>
      </c>
      <c r="O7" s="24">
        <f t="shared" si="9"/>
        <v>45.6</v>
      </c>
      <c r="P7" s="24">
        <f t="shared" si="10"/>
        <v>45.6</v>
      </c>
      <c r="Q7" s="24">
        <f t="shared" si="11"/>
        <v>46.739999999999995</v>
      </c>
      <c r="R7" s="24"/>
      <c r="S7" s="24"/>
      <c r="T7" s="24"/>
      <c r="U7" s="24"/>
      <c r="V7" s="24"/>
      <c r="W7" s="24"/>
      <c r="X7" s="24"/>
      <c r="Y7" s="24"/>
    </row>
    <row r="8" spans="1:25" x14ac:dyDescent="0.25">
      <c r="A8" s="22" t="s">
        <v>27</v>
      </c>
      <c r="B8" s="23" t="s">
        <v>28</v>
      </c>
      <c r="C8" s="24">
        <v>98</v>
      </c>
      <c r="D8" s="24">
        <f t="shared" si="0"/>
        <v>58.8</v>
      </c>
      <c r="E8" s="24">
        <f>MIN(G8:Q8)</f>
        <v>68.599999999999994</v>
      </c>
      <c r="F8" s="24">
        <f>MAX(G8:Q8)</f>
        <v>88.2</v>
      </c>
      <c r="G8" s="24">
        <f t="shared" si="1"/>
        <v>78.400000000000006</v>
      </c>
      <c r="H8" s="24">
        <f t="shared" si="2"/>
        <v>78.400000000000006</v>
      </c>
      <c r="I8" s="24">
        <f t="shared" si="3"/>
        <v>71.05</v>
      </c>
      <c r="J8" s="24">
        <f t="shared" si="4"/>
        <v>68.599999999999994</v>
      </c>
      <c r="K8" s="24">
        <f t="shared" si="5"/>
        <v>88.2</v>
      </c>
      <c r="L8" s="24">
        <f t="shared" si="6"/>
        <v>78.400000000000006</v>
      </c>
      <c r="M8" s="24">
        <f t="shared" si="7"/>
        <v>78.400000000000006</v>
      </c>
      <c r="N8" s="24">
        <f t="shared" si="8"/>
        <v>78.400000000000006</v>
      </c>
      <c r="O8" s="24">
        <f t="shared" si="9"/>
        <v>78.400000000000006</v>
      </c>
      <c r="P8" s="24">
        <f t="shared" si="10"/>
        <v>78.400000000000006</v>
      </c>
      <c r="Q8" s="24">
        <f t="shared" si="11"/>
        <v>80.36</v>
      </c>
      <c r="R8" s="24"/>
      <c r="S8" s="24"/>
      <c r="T8" s="24"/>
      <c r="U8" s="24"/>
      <c r="V8" s="24"/>
      <c r="W8" s="24"/>
      <c r="X8" s="24"/>
      <c r="Y8" s="24"/>
    </row>
    <row r="9" spans="1:25" x14ac:dyDescent="0.25">
      <c r="A9" s="22">
        <v>85610</v>
      </c>
      <c r="B9" s="23" t="s">
        <v>34</v>
      </c>
      <c r="C9" s="24">
        <f>85+24</f>
        <v>109</v>
      </c>
      <c r="D9" s="24">
        <f t="shared" si="0"/>
        <v>65.399999999999991</v>
      </c>
      <c r="E9" s="24">
        <f>MIN(G9:Q9)</f>
        <v>76.3</v>
      </c>
      <c r="F9" s="24">
        <f>MAX(G9:Q9)</f>
        <v>98.100000000000009</v>
      </c>
      <c r="G9" s="24">
        <f t="shared" si="1"/>
        <v>87.2</v>
      </c>
      <c r="H9" s="24">
        <f t="shared" si="2"/>
        <v>87.2</v>
      </c>
      <c r="I9" s="24">
        <f t="shared" si="3"/>
        <v>79.024999999999991</v>
      </c>
      <c r="J9" s="24">
        <f t="shared" si="4"/>
        <v>76.3</v>
      </c>
      <c r="K9" s="24">
        <f t="shared" si="5"/>
        <v>98.100000000000009</v>
      </c>
      <c r="L9" s="24">
        <f t="shared" si="6"/>
        <v>87.2</v>
      </c>
      <c r="M9" s="24">
        <f t="shared" si="7"/>
        <v>87.2</v>
      </c>
      <c r="N9" s="24">
        <f t="shared" si="8"/>
        <v>87.2</v>
      </c>
      <c r="O9" s="24">
        <f t="shared" si="9"/>
        <v>87.2</v>
      </c>
      <c r="P9" s="24">
        <f t="shared" si="10"/>
        <v>87.2</v>
      </c>
      <c r="Q9" s="24">
        <f t="shared" si="11"/>
        <v>89.38</v>
      </c>
      <c r="R9" s="24"/>
      <c r="S9" s="24"/>
      <c r="T9" s="24"/>
      <c r="U9" s="24"/>
      <c r="V9" s="24"/>
      <c r="W9" s="24"/>
      <c r="X9" s="24"/>
      <c r="Y9" s="24"/>
    </row>
    <row r="10" spans="1:25" x14ac:dyDescent="0.25">
      <c r="A10" s="22">
        <v>85027</v>
      </c>
      <c r="B10" s="23" t="s">
        <v>33</v>
      </c>
      <c r="C10" s="24">
        <f>108+24</f>
        <v>132</v>
      </c>
      <c r="D10" s="24">
        <f t="shared" si="0"/>
        <v>79.2</v>
      </c>
      <c r="E10" s="24">
        <f>MIN(G10:Q10)</f>
        <v>92.399999999999991</v>
      </c>
      <c r="F10" s="24">
        <f>MAX(G10:Q10)</f>
        <v>118.8</v>
      </c>
      <c r="G10" s="24">
        <f t="shared" si="1"/>
        <v>105.60000000000001</v>
      </c>
      <c r="H10" s="24">
        <f t="shared" si="2"/>
        <v>105.60000000000001</v>
      </c>
      <c r="I10" s="24">
        <f t="shared" si="3"/>
        <v>95.7</v>
      </c>
      <c r="J10" s="24">
        <f t="shared" si="4"/>
        <v>92.399999999999991</v>
      </c>
      <c r="K10" s="24">
        <f t="shared" si="5"/>
        <v>118.8</v>
      </c>
      <c r="L10" s="24">
        <f t="shared" si="6"/>
        <v>105.60000000000001</v>
      </c>
      <c r="M10" s="24">
        <f t="shared" si="7"/>
        <v>105.60000000000001</v>
      </c>
      <c r="N10" s="24">
        <f t="shared" si="8"/>
        <v>105.60000000000001</v>
      </c>
      <c r="O10" s="24">
        <f t="shared" si="9"/>
        <v>105.60000000000001</v>
      </c>
      <c r="P10" s="24">
        <f t="shared" si="10"/>
        <v>105.60000000000001</v>
      </c>
      <c r="Q10" s="24">
        <f t="shared" si="11"/>
        <v>108.24</v>
      </c>
      <c r="R10" s="24"/>
      <c r="S10" s="24"/>
      <c r="T10" s="24"/>
      <c r="U10" s="24"/>
      <c r="V10" s="24"/>
      <c r="W10" s="24"/>
      <c r="X10" s="24"/>
      <c r="Y10" s="24"/>
    </row>
    <row r="11" spans="1:25" x14ac:dyDescent="0.25">
      <c r="A11" s="22">
        <v>97110</v>
      </c>
      <c r="B11" s="23" t="s">
        <v>83</v>
      </c>
      <c r="C11" s="24">
        <v>134</v>
      </c>
      <c r="D11" s="24">
        <f t="shared" si="0"/>
        <v>80.399999999999991</v>
      </c>
      <c r="E11" s="24">
        <f>MIN(G11:Q11)</f>
        <v>93.8</v>
      </c>
      <c r="F11" s="24">
        <f>MAX(G11:Q11)</f>
        <v>120.60000000000001</v>
      </c>
      <c r="G11" s="24">
        <f t="shared" si="1"/>
        <v>107.2</v>
      </c>
      <c r="H11" s="24">
        <f t="shared" si="2"/>
        <v>107.2</v>
      </c>
      <c r="I11" s="24">
        <f t="shared" si="3"/>
        <v>97.149999999999991</v>
      </c>
      <c r="J11" s="24">
        <f t="shared" si="4"/>
        <v>93.8</v>
      </c>
      <c r="K11" s="24">
        <f t="shared" si="5"/>
        <v>120.60000000000001</v>
      </c>
      <c r="L11" s="24">
        <f t="shared" si="6"/>
        <v>107.2</v>
      </c>
      <c r="M11" s="24">
        <f t="shared" si="7"/>
        <v>107.2</v>
      </c>
      <c r="N11" s="24">
        <f t="shared" si="8"/>
        <v>107.2</v>
      </c>
      <c r="O11" s="24">
        <f t="shared" si="9"/>
        <v>107.2</v>
      </c>
      <c r="P11" s="24">
        <f t="shared" si="10"/>
        <v>107.2</v>
      </c>
      <c r="Q11" s="24">
        <f t="shared" si="11"/>
        <v>109.88</v>
      </c>
      <c r="R11" s="24"/>
      <c r="S11" s="24"/>
      <c r="T11" s="24"/>
      <c r="U11" s="24"/>
      <c r="V11" s="24"/>
      <c r="W11" s="24"/>
      <c r="X11" s="24"/>
      <c r="Y11" s="24"/>
    </row>
    <row r="12" spans="1:25" x14ac:dyDescent="0.25">
      <c r="A12" s="22">
        <v>85730</v>
      </c>
      <c r="B12" s="23" t="s">
        <v>35</v>
      </c>
      <c r="C12" s="24">
        <f>122+24</f>
        <v>146</v>
      </c>
      <c r="D12" s="24">
        <f t="shared" si="0"/>
        <v>87.6</v>
      </c>
      <c r="E12" s="24">
        <f>MIN(G12:Q12)</f>
        <v>102.19999999999999</v>
      </c>
      <c r="F12" s="24">
        <f>MAX(G12:Q12)</f>
        <v>131.4</v>
      </c>
      <c r="G12" s="24">
        <f t="shared" si="1"/>
        <v>116.80000000000001</v>
      </c>
      <c r="H12" s="24">
        <f t="shared" si="2"/>
        <v>116.80000000000001</v>
      </c>
      <c r="I12" s="24">
        <f t="shared" si="3"/>
        <v>105.85</v>
      </c>
      <c r="J12" s="24">
        <f t="shared" si="4"/>
        <v>102.19999999999999</v>
      </c>
      <c r="K12" s="24">
        <f t="shared" si="5"/>
        <v>131.4</v>
      </c>
      <c r="L12" s="24">
        <f t="shared" si="6"/>
        <v>116.80000000000001</v>
      </c>
      <c r="M12" s="24">
        <f t="shared" si="7"/>
        <v>116.80000000000001</v>
      </c>
      <c r="N12" s="24">
        <f t="shared" si="8"/>
        <v>116.80000000000001</v>
      </c>
      <c r="O12" s="24">
        <f t="shared" si="9"/>
        <v>116.80000000000001</v>
      </c>
      <c r="P12" s="24">
        <f t="shared" si="10"/>
        <v>116.80000000000001</v>
      </c>
      <c r="Q12" s="24">
        <f t="shared" si="11"/>
        <v>119.72</v>
      </c>
      <c r="R12" s="24"/>
      <c r="S12" s="24"/>
      <c r="T12" s="24"/>
      <c r="U12" s="24"/>
      <c r="V12" s="24"/>
      <c r="W12" s="24"/>
      <c r="X12" s="24"/>
      <c r="Y12" s="24"/>
    </row>
    <row r="13" spans="1:25" ht="30" x14ac:dyDescent="0.25">
      <c r="A13" s="22">
        <v>85025</v>
      </c>
      <c r="B13" s="23" t="s">
        <v>32</v>
      </c>
      <c r="C13" s="24">
        <f>136+24</f>
        <v>160</v>
      </c>
      <c r="D13" s="24">
        <f t="shared" si="0"/>
        <v>96</v>
      </c>
      <c r="E13" s="24">
        <f>MIN(G13:Q13)</f>
        <v>112</v>
      </c>
      <c r="F13" s="24">
        <f>MAX(G13:Q13)</f>
        <v>144</v>
      </c>
      <c r="G13" s="24">
        <f t="shared" si="1"/>
        <v>128</v>
      </c>
      <c r="H13" s="24">
        <f t="shared" si="2"/>
        <v>128</v>
      </c>
      <c r="I13" s="24">
        <f t="shared" si="3"/>
        <v>116</v>
      </c>
      <c r="J13" s="24">
        <f t="shared" si="4"/>
        <v>112</v>
      </c>
      <c r="K13" s="24">
        <f t="shared" si="5"/>
        <v>144</v>
      </c>
      <c r="L13" s="24">
        <f t="shared" si="6"/>
        <v>128</v>
      </c>
      <c r="M13" s="24">
        <f t="shared" si="7"/>
        <v>128</v>
      </c>
      <c r="N13" s="24">
        <f t="shared" si="8"/>
        <v>128</v>
      </c>
      <c r="O13" s="24">
        <f t="shared" si="9"/>
        <v>128</v>
      </c>
      <c r="P13" s="24">
        <f t="shared" si="10"/>
        <v>128</v>
      </c>
      <c r="Q13" s="24">
        <f t="shared" si="11"/>
        <v>131.19999999999999</v>
      </c>
      <c r="R13" s="24"/>
      <c r="S13" s="24"/>
      <c r="T13" s="24"/>
      <c r="U13" s="24"/>
      <c r="V13" s="24"/>
      <c r="W13" s="24"/>
      <c r="X13" s="24"/>
      <c r="Y13" s="24"/>
    </row>
    <row r="14" spans="1:25" x14ac:dyDescent="0.25">
      <c r="A14" s="22">
        <v>80061</v>
      </c>
      <c r="B14" s="23" t="s">
        <v>21</v>
      </c>
      <c r="C14" s="24">
        <f>151+24</f>
        <v>175</v>
      </c>
      <c r="D14" s="24">
        <f t="shared" si="0"/>
        <v>105</v>
      </c>
      <c r="E14" s="24">
        <f>MIN(G14:Q14)</f>
        <v>122.49999999999999</v>
      </c>
      <c r="F14" s="24">
        <f>MAX(G14:Q14)</f>
        <v>157.5</v>
      </c>
      <c r="G14" s="24">
        <f t="shared" si="1"/>
        <v>140</v>
      </c>
      <c r="H14" s="24">
        <f t="shared" si="2"/>
        <v>140</v>
      </c>
      <c r="I14" s="24">
        <f t="shared" si="3"/>
        <v>126.875</v>
      </c>
      <c r="J14" s="24">
        <f t="shared" si="4"/>
        <v>122.49999999999999</v>
      </c>
      <c r="K14" s="24">
        <f t="shared" si="5"/>
        <v>157.5</v>
      </c>
      <c r="L14" s="24">
        <f t="shared" si="6"/>
        <v>140</v>
      </c>
      <c r="M14" s="24">
        <f t="shared" si="7"/>
        <v>140</v>
      </c>
      <c r="N14" s="24">
        <f t="shared" si="8"/>
        <v>140</v>
      </c>
      <c r="O14" s="24">
        <f t="shared" si="9"/>
        <v>140</v>
      </c>
      <c r="P14" s="24">
        <f t="shared" si="10"/>
        <v>140</v>
      </c>
      <c r="Q14" s="24">
        <f t="shared" si="11"/>
        <v>143.5</v>
      </c>
      <c r="R14" s="24"/>
      <c r="S14" s="24"/>
      <c r="T14" s="24"/>
      <c r="U14" s="24"/>
      <c r="V14" s="24"/>
      <c r="W14" s="24"/>
      <c r="X14" s="24"/>
      <c r="Y14" s="24"/>
    </row>
    <row r="15" spans="1:25" x14ac:dyDescent="0.25">
      <c r="A15" s="22" t="s">
        <v>29</v>
      </c>
      <c r="B15" s="23" t="s">
        <v>30</v>
      </c>
      <c r="C15" s="24">
        <v>210</v>
      </c>
      <c r="D15" s="24">
        <f t="shared" si="0"/>
        <v>126</v>
      </c>
      <c r="E15" s="24">
        <f>MIN(G15:Q15)</f>
        <v>147</v>
      </c>
      <c r="F15" s="24">
        <f>MAX(G15:Q15)</f>
        <v>189</v>
      </c>
      <c r="G15" s="24">
        <f t="shared" si="1"/>
        <v>168</v>
      </c>
      <c r="H15" s="24">
        <f t="shared" si="2"/>
        <v>168</v>
      </c>
      <c r="I15" s="24">
        <f t="shared" si="3"/>
        <v>152.25</v>
      </c>
      <c r="J15" s="24">
        <f t="shared" si="4"/>
        <v>147</v>
      </c>
      <c r="K15" s="24">
        <f t="shared" si="5"/>
        <v>189</v>
      </c>
      <c r="L15" s="24">
        <f t="shared" si="6"/>
        <v>168</v>
      </c>
      <c r="M15" s="24">
        <f t="shared" si="7"/>
        <v>168</v>
      </c>
      <c r="N15" s="24">
        <f t="shared" si="8"/>
        <v>168</v>
      </c>
      <c r="O15" s="24">
        <f t="shared" si="9"/>
        <v>168</v>
      </c>
      <c r="P15" s="24">
        <f t="shared" si="10"/>
        <v>168</v>
      </c>
      <c r="Q15" s="24">
        <f t="shared" si="11"/>
        <v>172.2</v>
      </c>
      <c r="R15" s="24"/>
      <c r="S15" s="24"/>
      <c r="T15" s="24"/>
      <c r="U15" s="24"/>
      <c r="V15" s="24"/>
      <c r="W15" s="24"/>
      <c r="X15" s="24"/>
      <c r="Y15" s="24"/>
    </row>
    <row r="16" spans="1:25" x14ac:dyDescent="0.25">
      <c r="A16" s="22">
        <v>84443</v>
      </c>
      <c r="B16" s="23" t="s">
        <v>31</v>
      </c>
      <c r="C16" s="24">
        <f>188+24</f>
        <v>212</v>
      </c>
      <c r="D16" s="24">
        <f t="shared" si="0"/>
        <v>127.19999999999999</v>
      </c>
      <c r="E16" s="24">
        <f>MIN(G16:Q16)</f>
        <v>148.39999999999998</v>
      </c>
      <c r="F16" s="24">
        <f>MAX(G16:Q16)</f>
        <v>190.8</v>
      </c>
      <c r="G16" s="24">
        <f t="shared" si="1"/>
        <v>169.60000000000002</v>
      </c>
      <c r="H16" s="24">
        <f t="shared" si="2"/>
        <v>169.60000000000002</v>
      </c>
      <c r="I16" s="24">
        <f t="shared" si="3"/>
        <v>153.69999999999999</v>
      </c>
      <c r="J16" s="24">
        <f t="shared" si="4"/>
        <v>148.39999999999998</v>
      </c>
      <c r="K16" s="24">
        <f t="shared" si="5"/>
        <v>190.8</v>
      </c>
      <c r="L16" s="24">
        <f t="shared" si="6"/>
        <v>169.60000000000002</v>
      </c>
      <c r="M16" s="24">
        <f t="shared" si="7"/>
        <v>169.60000000000002</v>
      </c>
      <c r="N16" s="24">
        <f t="shared" si="8"/>
        <v>169.60000000000002</v>
      </c>
      <c r="O16" s="24">
        <f t="shared" si="9"/>
        <v>169.60000000000002</v>
      </c>
      <c r="P16" s="24">
        <f t="shared" si="10"/>
        <v>169.60000000000002</v>
      </c>
      <c r="Q16" s="24">
        <f t="shared" si="11"/>
        <v>173.84</v>
      </c>
      <c r="R16" s="24"/>
      <c r="S16" s="24"/>
      <c r="T16" s="24"/>
      <c r="U16" s="24"/>
      <c r="V16" s="24"/>
      <c r="W16" s="24"/>
      <c r="X16" s="24"/>
      <c r="Y16" s="24"/>
    </row>
    <row r="17" spans="1:25" x14ac:dyDescent="0.25">
      <c r="A17" s="22">
        <v>80076</v>
      </c>
      <c r="B17" s="23" t="s">
        <v>24</v>
      </c>
      <c r="C17" s="24">
        <f>24+209</f>
        <v>233</v>
      </c>
      <c r="D17" s="24">
        <f t="shared" si="0"/>
        <v>139.79999999999998</v>
      </c>
      <c r="E17" s="24">
        <f>MIN(G17:Q17)</f>
        <v>163.1</v>
      </c>
      <c r="F17" s="24">
        <f>MAX(G17:Q17)</f>
        <v>209.70000000000002</v>
      </c>
      <c r="G17" s="24">
        <f t="shared" si="1"/>
        <v>186.4</v>
      </c>
      <c r="H17" s="24">
        <f t="shared" si="2"/>
        <v>186.4</v>
      </c>
      <c r="I17" s="24">
        <f t="shared" si="3"/>
        <v>168.92499999999998</v>
      </c>
      <c r="J17" s="24">
        <f t="shared" si="4"/>
        <v>163.1</v>
      </c>
      <c r="K17" s="24">
        <f t="shared" si="5"/>
        <v>209.70000000000002</v>
      </c>
      <c r="L17" s="24">
        <f t="shared" si="6"/>
        <v>186.4</v>
      </c>
      <c r="M17" s="24">
        <f t="shared" si="7"/>
        <v>186.4</v>
      </c>
      <c r="N17" s="24">
        <f t="shared" si="8"/>
        <v>186.4</v>
      </c>
      <c r="O17" s="24">
        <f t="shared" si="9"/>
        <v>186.4</v>
      </c>
      <c r="P17" s="24">
        <f t="shared" si="10"/>
        <v>186.4</v>
      </c>
      <c r="Q17" s="24">
        <f t="shared" si="11"/>
        <v>191.06</v>
      </c>
      <c r="R17" s="24"/>
      <c r="S17" s="24"/>
      <c r="T17" s="24"/>
      <c r="U17" s="24"/>
      <c r="V17" s="24"/>
      <c r="W17" s="24"/>
      <c r="X17" s="24"/>
      <c r="Y17" s="24"/>
    </row>
    <row r="18" spans="1:25" x14ac:dyDescent="0.25">
      <c r="A18" s="22">
        <v>80048</v>
      </c>
      <c r="B18" s="23" t="s">
        <v>19</v>
      </c>
      <c r="C18" s="24">
        <v>269</v>
      </c>
      <c r="D18" s="24">
        <f t="shared" si="0"/>
        <v>161.4</v>
      </c>
      <c r="E18" s="24">
        <f>MIN(G18:Q18)</f>
        <v>188.29999999999998</v>
      </c>
      <c r="F18" s="24">
        <f>MAX(G18:Q18)</f>
        <v>242.1</v>
      </c>
      <c r="G18" s="24">
        <f t="shared" si="1"/>
        <v>215.20000000000002</v>
      </c>
      <c r="H18" s="24">
        <f t="shared" si="2"/>
        <v>215.20000000000002</v>
      </c>
      <c r="I18" s="24">
        <f t="shared" si="3"/>
        <v>195.02500000000001</v>
      </c>
      <c r="J18" s="24">
        <f t="shared" si="4"/>
        <v>188.29999999999998</v>
      </c>
      <c r="K18" s="24">
        <f t="shared" si="5"/>
        <v>242.1</v>
      </c>
      <c r="L18" s="24">
        <f t="shared" si="6"/>
        <v>215.20000000000002</v>
      </c>
      <c r="M18" s="24">
        <f t="shared" si="7"/>
        <v>215.20000000000002</v>
      </c>
      <c r="N18" s="24">
        <f t="shared" si="8"/>
        <v>215.20000000000002</v>
      </c>
      <c r="O18" s="24">
        <f t="shared" si="9"/>
        <v>215.20000000000002</v>
      </c>
      <c r="P18" s="24">
        <f t="shared" si="10"/>
        <v>215.20000000000002</v>
      </c>
      <c r="Q18" s="24">
        <f t="shared" si="11"/>
        <v>220.57999999999998</v>
      </c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A19" s="22">
        <v>80053</v>
      </c>
      <c r="B19" s="23" t="s">
        <v>20</v>
      </c>
      <c r="C19" s="24">
        <f>24+316</f>
        <v>340</v>
      </c>
      <c r="D19" s="24">
        <f t="shared" si="0"/>
        <v>204</v>
      </c>
      <c r="E19" s="24">
        <f>MIN(G19:Q19)</f>
        <v>237.99999999999997</v>
      </c>
      <c r="F19" s="24">
        <f>MAX(G19:Q19)</f>
        <v>306</v>
      </c>
      <c r="G19" s="24">
        <f t="shared" si="1"/>
        <v>272</v>
      </c>
      <c r="H19" s="24">
        <f t="shared" si="2"/>
        <v>272</v>
      </c>
      <c r="I19" s="24">
        <f t="shared" si="3"/>
        <v>246.5</v>
      </c>
      <c r="J19" s="24">
        <f t="shared" si="4"/>
        <v>237.99999999999997</v>
      </c>
      <c r="K19" s="24">
        <f t="shared" si="5"/>
        <v>306</v>
      </c>
      <c r="L19" s="24">
        <f t="shared" si="6"/>
        <v>272</v>
      </c>
      <c r="M19" s="24">
        <f t="shared" si="7"/>
        <v>272</v>
      </c>
      <c r="N19" s="24">
        <f t="shared" si="8"/>
        <v>272</v>
      </c>
      <c r="O19" s="24">
        <f t="shared" si="9"/>
        <v>272</v>
      </c>
      <c r="P19" s="24">
        <f t="shared" si="10"/>
        <v>272</v>
      </c>
      <c r="Q19" s="24">
        <f t="shared" si="11"/>
        <v>278.8</v>
      </c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22">
        <v>77065</v>
      </c>
      <c r="B20" s="23" t="s">
        <v>46</v>
      </c>
      <c r="C20" s="24">
        <v>400</v>
      </c>
      <c r="D20" s="24">
        <f t="shared" si="0"/>
        <v>240</v>
      </c>
      <c r="E20" s="24">
        <f>MIN(G20:Q20)</f>
        <v>280</v>
      </c>
      <c r="F20" s="24">
        <f>MAX(G20:Q20)</f>
        <v>360</v>
      </c>
      <c r="G20" s="24">
        <f t="shared" si="1"/>
        <v>320</v>
      </c>
      <c r="H20" s="24">
        <f t="shared" si="2"/>
        <v>320</v>
      </c>
      <c r="I20" s="24">
        <f t="shared" si="3"/>
        <v>290</v>
      </c>
      <c r="J20" s="24">
        <f t="shared" si="4"/>
        <v>280</v>
      </c>
      <c r="K20" s="24">
        <f t="shared" si="5"/>
        <v>360</v>
      </c>
      <c r="L20" s="24">
        <f t="shared" si="6"/>
        <v>320</v>
      </c>
      <c r="M20" s="24">
        <f t="shared" si="7"/>
        <v>320</v>
      </c>
      <c r="N20" s="24">
        <f t="shared" si="8"/>
        <v>320</v>
      </c>
      <c r="O20" s="24">
        <f t="shared" si="9"/>
        <v>320</v>
      </c>
      <c r="P20" s="24">
        <f t="shared" si="10"/>
        <v>320</v>
      </c>
      <c r="Q20" s="24">
        <f t="shared" si="11"/>
        <v>328</v>
      </c>
      <c r="R20" s="24"/>
      <c r="S20" s="24"/>
      <c r="T20" s="24"/>
      <c r="U20" s="24"/>
      <c r="V20" s="24"/>
      <c r="W20" s="24"/>
      <c r="X20" s="24"/>
      <c r="Y20" s="24"/>
    </row>
    <row r="21" spans="1:25" x14ac:dyDescent="0.25">
      <c r="A21" s="22">
        <v>77066</v>
      </c>
      <c r="B21" s="23" t="s">
        <v>47</v>
      </c>
      <c r="C21" s="24">
        <v>400</v>
      </c>
      <c r="D21" s="24">
        <f t="shared" si="0"/>
        <v>240</v>
      </c>
      <c r="E21" s="24">
        <f>MIN(G21:Q21)</f>
        <v>280</v>
      </c>
      <c r="F21" s="24">
        <f>MAX(G21:Q21)</f>
        <v>360</v>
      </c>
      <c r="G21" s="24">
        <f t="shared" si="1"/>
        <v>320</v>
      </c>
      <c r="H21" s="24">
        <f t="shared" si="2"/>
        <v>320</v>
      </c>
      <c r="I21" s="24">
        <f t="shared" si="3"/>
        <v>290</v>
      </c>
      <c r="J21" s="24">
        <f t="shared" si="4"/>
        <v>280</v>
      </c>
      <c r="K21" s="24">
        <f t="shared" si="5"/>
        <v>360</v>
      </c>
      <c r="L21" s="24">
        <f t="shared" si="6"/>
        <v>320</v>
      </c>
      <c r="M21" s="24">
        <f t="shared" si="7"/>
        <v>320</v>
      </c>
      <c r="N21" s="24">
        <f t="shared" si="8"/>
        <v>320</v>
      </c>
      <c r="O21" s="24">
        <f t="shared" si="9"/>
        <v>320</v>
      </c>
      <c r="P21" s="24">
        <f t="shared" si="10"/>
        <v>320</v>
      </c>
      <c r="Q21" s="24">
        <f t="shared" si="11"/>
        <v>328</v>
      </c>
      <c r="R21" s="24"/>
      <c r="S21" s="24"/>
      <c r="T21" s="24"/>
      <c r="U21" s="24"/>
      <c r="V21" s="24"/>
      <c r="W21" s="24"/>
      <c r="X21" s="24"/>
      <c r="Y21" s="24"/>
    </row>
    <row r="22" spans="1:25" x14ac:dyDescent="0.25">
      <c r="A22" s="22">
        <v>77067</v>
      </c>
      <c r="B22" s="23" t="s">
        <v>48</v>
      </c>
      <c r="C22" s="24">
        <v>400</v>
      </c>
      <c r="D22" s="24">
        <f t="shared" si="0"/>
        <v>240</v>
      </c>
      <c r="E22" s="24">
        <f>MIN(G22:Q22)</f>
        <v>280</v>
      </c>
      <c r="F22" s="24">
        <f>MAX(G22:Q22)</f>
        <v>360</v>
      </c>
      <c r="G22" s="24">
        <f t="shared" si="1"/>
        <v>320</v>
      </c>
      <c r="H22" s="24">
        <f t="shared" si="2"/>
        <v>320</v>
      </c>
      <c r="I22" s="24">
        <f t="shared" si="3"/>
        <v>290</v>
      </c>
      <c r="J22" s="24">
        <f t="shared" si="4"/>
        <v>280</v>
      </c>
      <c r="K22" s="24">
        <f t="shared" si="5"/>
        <v>360</v>
      </c>
      <c r="L22" s="24">
        <f t="shared" si="6"/>
        <v>320</v>
      </c>
      <c r="M22" s="24">
        <f t="shared" si="7"/>
        <v>320</v>
      </c>
      <c r="N22" s="24">
        <f t="shared" si="8"/>
        <v>320</v>
      </c>
      <c r="O22" s="24">
        <f t="shared" si="9"/>
        <v>320</v>
      </c>
      <c r="P22" s="24">
        <f t="shared" si="10"/>
        <v>320</v>
      </c>
      <c r="Q22" s="24">
        <f t="shared" si="11"/>
        <v>328</v>
      </c>
      <c r="R22" s="24"/>
      <c r="S22" s="24"/>
      <c r="T22" s="24"/>
      <c r="U22" s="24"/>
      <c r="V22" s="24"/>
      <c r="W22" s="24"/>
      <c r="X22" s="24"/>
      <c r="Y22" s="24"/>
    </row>
    <row r="23" spans="1:25" x14ac:dyDescent="0.25">
      <c r="A23" s="22">
        <v>90853</v>
      </c>
      <c r="B23" s="23" t="s">
        <v>11</v>
      </c>
      <c r="C23" s="24">
        <v>406</v>
      </c>
      <c r="D23" s="24">
        <f t="shared" si="0"/>
        <v>243.6</v>
      </c>
      <c r="E23" s="24">
        <f>MIN(G23:Q23)</f>
        <v>284.2</v>
      </c>
      <c r="F23" s="24">
        <f>MAX(G23:Q23)</f>
        <v>365.40000000000003</v>
      </c>
      <c r="G23" s="24">
        <f t="shared" si="1"/>
        <v>324.8</v>
      </c>
      <c r="H23" s="24">
        <f t="shared" si="2"/>
        <v>324.8</v>
      </c>
      <c r="I23" s="24">
        <f t="shared" si="3"/>
        <v>294.34999999999997</v>
      </c>
      <c r="J23" s="24">
        <f t="shared" si="4"/>
        <v>284.2</v>
      </c>
      <c r="K23" s="24">
        <f t="shared" si="5"/>
        <v>365.40000000000003</v>
      </c>
      <c r="L23" s="24">
        <f t="shared" si="6"/>
        <v>324.8</v>
      </c>
      <c r="M23" s="24">
        <f t="shared" si="7"/>
        <v>324.8</v>
      </c>
      <c r="N23" s="24">
        <f t="shared" si="8"/>
        <v>324.8</v>
      </c>
      <c r="O23" s="24">
        <f t="shared" si="9"/>
        <v>324.8</v>
      </c>
      <c r="P23" s="24">
        <f t="shared" si="10"/>
        <v>324.8</v>
      </c>
      <c r="Q23" s="24">
        <f t="shared" si="11"/>
        <v>332.91999999999996</v>
      </c>
      <c r="R23" s="24"/>
      <c r="S23" s="24"/>
      <c r="T23" s="24"/>
      <c r="U23" s="24"/>
      <c r="V23" s="24"/>
      <c r="W23" s="24"/>
      <c r="X23" s="24"/>
      <c r="Y23" s="24"/>
    </row>
    <row r="24" spans="1:25" x14ac:dyDescent="0.25">
      <c r="A24" s="22">
        <v>72110</v>
      </c>
      <c r="B24" s="23" t="s">
        <v>38</v>
      </c>
      <c r="C24" s="24">
        <v>449</v>
      </c>
      <c r="D24" s="24">
        <f t="shared" si="0"/>
        <v>269.39999999999998</v>
      </c>
      <c r="E24" s="24">
        <f>MIN(G24:Q24)</f>
        <v>314.29999999999995</v>
      </c>
      <c r="F24" s="24">
        <f>MAX(G24:Q24)</f>
        <v>404.1</v>
      </c>
      <c r="G24" s="24">
        <f t="shared" si="1"/>
        <v>359.20000000000005</v>
      </c>
      <c r="H24" s="24">
        <f t="shared" si="2"/>
        <v>359.20000000000005</v>
      </c>
      <c r="I24" s="24">
        <f t="shared" si="3"/>
        <v>325.52499999999998</v>
      </c>
      <c r="J24" s="24">
        <f t="shared" si="4"/>
        <v>314.29999999999995</v>
      </c>
      <c r="K24" s="24">
        <f t="shared" si="5"/>
        <v>404.1</v>
      </c>
      <c r="L24" s="24">
        <f t="shared" si="6"/>
        <v>359.20000000000005</v>
      </c>
      <c r="M24" s="24">
        <f t="shared" si="7"/>
        <v>359.20000000000005</v>
      </c>
      <c r="N24" s="24">
        <f t="shared" si="8"/>
        <v>359.20000000000005</v>
      </c>
      <c r="O24" s="24">
        <f t="shared" si="9"/>
        <v>359.20000000000005</v>
      </c>
      <c r="P24" s="24">
        <f t="shared" si="10"/>
        <v>359.20000000000005</v>
      </c>
      <c r="Q24" s="24">
        <f t="shared" si="11"/>
        <v>368.17999999999995</v>
      </c>
      <c r="R24" s="24"/>
      <c r="S24" s="24"/>
      <c r="T24" s="24"/>
      <c r="U24" s="24"/>
      <c r="V24" s="24"/>
      <c r="W24" s="24"/>
      <c r="X24" s="24"/>
      <c r="Y24" s="24"/>
    </row>
    <row r="25" spans="1:25" ht="30" x14ac:dyDescent="0.25">
      <c r="A25" s="22">
        <v>76805</v>
      </c>
      <c r="B25" s="23" t="s">
        <v>44</v>
      </c>
      <c r="C25" s="24">
        <v>471</v>
      </c>
      <c r="D25" s="24">
        <f t="shared" si="0"/>
        <v>282.59999999999997</v>
      </c>
      <c r="E25" s="24">
        <f>MIN(G25:Q25)</f>
        <v>329.7</v>
      </c>
      <c r="F25" s="24">
        <f>MAX(G25:Q25)</f>
        <v>423.90000000000003</v>
      </c>
      <c r="G25" s="24">
        <f t="shared" si="1"/>
        <v>376.8</v>
      </c>
      <c r="H25" s="24">
        <f t="shared" si="2"/>
        <v>376.8</v>
      </c>
      <c r="I25" s="24">
        <f t="shared" si="3"/>
        <v>341.47499999999997</v>
      </c>
      <c r="J25" s="24">
        <f t="shared" si="4"/>
        <v>329.7</v>
      </c>
      <c r="K25" s="24">
        <f t="shared" si="5"/>
        <v>423.90000000000003</v>
      </c>
      <c r="L25" s="24">
        <f t="shared" si="6"/>
        <v>376.8</v>
      </c>
      <c r="M25" s="24">
        <f t="shared" si="7"/>
        <v>376.8</v>
      </c>
      <c r="N25" s="24">
        <f t="shared" si="8"/>
        <v>376.8</v>
      </c>
      <c r="O25" s="24">
        <f t="shared" si="9"/>
        <v>376.8</v>
      </c>
      <c r="P25" s="24">
        <f t="shared" si="10"/>
        <v>376.8</v>
      </c>
      <c r="Q25" s="24">
        <f t="shared" si="11"/>
        <v>386.21999999999997</v>
      </c>
      <c r="R25" s="24"/>
      <c r="S25" s="24"/>
      <c r="T25" s="24"/>
      <c r="U25" s="24"/>
      <c r="V25" s="24"/>
      <c r="W25" s="24"/>
      <c r="X25" s="24"/>
      <c r="Y25" s="24"/>
    </row>
    <row r="26" spans="1:25" x14ac:dyDescent="0.25">
      <c r="A26" s="22">
        <v>76830</v>
      </c>
      <c r="B26" s="23" t="s">
        <v>45</v>
      </c>
      <c r="C26" s="24">
        <v>524</v>
      </c>
      <c r="D26" s="24">
        <f t="shared" si="0"/>
        <v>314.39999999999998</v>
      </c>
      <c r="E26" s="24">
        <f>MIN(G26:Q26)</f>
        <v>366.79999999999995</v>
      </c>
      <c r="F26" s="24">
        <f>MAX(G26:Q26)</f>
        <v>471.6</v>
      </c>
      <c r="G26" s="24">
        <f t="shared" si="1"/>
        <v>419.20000000000005</v>
      </c>
      <c r="H26" s="24">
        <f t="shared" si="2"/>
        <v>419.20000000000005</v>
      </c>
      <c r="I26" s="24">
        <f t="shared" si="3"/>
        <v>379.9</v>
      </c>
      <c r="J26" s="24">
        <f t="shared" si="4"/>
        <v>366.79999999999995</v>
      </c>
      <c r="K26" s="24">
        <f t="shared" si="5"/>
        <v>471.6</v>
      </c>
      <c r="L26" s="24">
        <f t="shared" si="6"/>
        <v>419.20000000000005</v>
      </c>
      <c r="M26" s="24">
        <f t="shared" si="7"/>
        <v>419.20000000000005</v>
      </c>
      <c r="N26" s="24">
        <f t="shared" si="8"/>
        <v>419.20000000000005</v>
      </c>
      <c r="O26" s="24">
        <f t="shared" si="9"/>
        <v>419.20000000000005</v>
      </c>
      <c r="P26" s="24">
        <f t="shared" si="10"/>
        <v>419.20000000000005</v>
      </c>
      <c r="Q26" s="24">
        <f t="shared" si="11"/>
        <v>429.67999999999995</v>
      </c>
      <c r="R26" s="24"/>
      <c r="S26" s="24"/>
      <c r="T26" s="24"/>
      <c r="U26" s="24"/>
      <c r="V26" s="24"/>
      <c r="W26" s="24"/>
      <c r="X26" s="24"/>
      <c r="Y26" s="24"/>
    </row>
    <row r="27" spans="1:25" x14ac:dyDescent="0.25">
      <c r="A27" s="22">
        <v>76700</v>
      </c>
      <c r="B27" s="23" t="s">
        <v>43</v>
      </c>
      <c r="C27" s="24">
        <v>677</v>
      </c>
      <c r="D27" s="24">
        <f t="shared" si="0"/>
        <v>406.2</v>
      </c>
      <c r="E27" s="24">
        <f>MIN(G27:Q27)</f>
        <v>473.9</v>
      </c>
      <c r="F27" s="24">
        <f>MAX(G27:Q27)</f>
        <v>609.30000000000007</v>
      </c>
      <c r="G27" s="24">
        <f t="shared" si="1"/>
        <v>541.6</v>
      </c>
      <c r="H27" s="24">
        <f t="shared" si="2"/>
        <v>541.6</v>
      </c>
      <c r="I27" s="24">
        <f t="shared" si="3"/>
        <v>490.82499999999999</v>
      </c>
      <c r="J27" s="24">
        <f t="shared" si="4"/>
        <v>473.9</v>
      </c>
      <c r="K27" s="24">
        <f t="shared" si="5"/>
        <v>609.30000000000007</v>
      </c>
      <c r="L27" s="24">
        <f t="shared" si="6"/>
        <v>541.6</v>
      </c>
      <c r="M27" s="24">
        <f t="shared" si="7"/>
        <v>541.6</v>
      </c>
      <c r="N27" s="24">
        <f t="shared" si="8"/>
        <v>541.6</v>
      </c>
      <c r="O27" s="24">
        <f t="shared" si="9"/>
        <v>541.6</v>
      </c>
      <c r="P27" s="24">
        <f t="shared" si="10"/>
        <v>541.6</v>
      </c>
      <c r="Q27" s="24">
        <f t="shared" si="11"/>
        <v>555.14</v>
      </c>
      <c r="R27" s="24"/>
      <c r="S27" s="24"/>
      <c r="T27" s="24"/>
      <c r="U27" s="24"/>
      <c r="V27" s="24"/>
      <c r="W27" s="24"/>
      <c r="X27" s="24"/>
      <c r="Y27" s="24"/>
    </row>
    <row r="28" spans="1:25" x14ac:dyDescent="0.25">
      <c r="A28" s="22">
        <v>90846</v>
      </c>
      <c r="B28" s="23" t="s">
        <v>9</v>
      </c>
      <c r="C28" s="24">
        <v>679</v>
      </c>
      <c r="D28" s="24">
        <f t="shared" si="0"/>
        <v>407.4</v>
      </c>
      <c r="E28" s="24">
        <f>MIN(G28:Q28)</f>
        <v>475.29999999999995</v>
      </c>
      <c r="F28" s="24">
        <f>MAX(G28:Q28)</f>
        <v>611.1</v>
      </c>
      <c r="G28" s="24">
        <f t="shared" si="1"/>
        <v>543.20000000000005</v>
      </c>
      <c r="H28" s="24">
        <f t="shared" si="2"/>
        <v>543.20000000000005</v>
      </c>
      <c r="I28" s="24">
        <f t="shared" si="3"/>
        <v>492.27499999999998</v>
      </c>
      <c r="J28" s="24">
        <f t="shared" si="4"/>
        <v>475.29999999999995</v>
      </c>
      <c r="K28" s="24">
        <f t="shared" si="5"/>
        <v>611.1</v>
      </c>
      <c r="L28" s="24">
        <f t="shared" si="6"/>
        <v>543.20000000000005</v>
      </c>
      <c r="M28" s="24">
        <f t="shared" si="7"/>
        <v>543.20000000000005</v>
      </c>
      <c r="N28" s="24">
        <f t="shared" si="8"/>
        <v>543.20000000000005</v>
      </c>
      <c r="O28" s="24">
        <f t="shared" si="9"/>
        <v>543.20000000000005</v>
      </c>
      <c r="P28" s="24">
        <f t="shared" si="10"/>
        <v>543.20000000000005</v>
      </c>
      <c r="Q28" s="24">
        <f t="shared" si="11"/>
        <v>556.78</v>
      </c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A29" s="22">
        <v>90847</v>
      </c>
      <c r="B29" s="23" t="s">
        <v>10</v>
      </c>
      <c r="C29" s="24">
        <v>746</v>
      </c>
      <c r="D29" s="24">
        <f t="shared" si="0"/>
        <v>447.59999999999997</v>
      </c>
      <c r="E29" s="24">
        <f>MIN(G29:Q29)</f>
        <v>522.19999999999993</v>
      </c>
      <c r="F29" s="24">
        <f>MAX(G29:Q29)</f>
        <v>671.4</v>
      </c>
      <c r="G29" s="24">
        <f t="shared" si="1"/>
        <v>596.80000000000007</v>
      </c>
      <c r="H29" s="24">
        <f t="shared" si="2"/>
        <v>596.80000000000007</v>
      </c>
      <c r="I29" s="24">
        <f t="shared" si="3"/>
        <v>540.85</v>
      </c>
      <c r="J29" s="24">
        <f t="shared" si="4"/>
        <v>522.19999999999993</v>
      </c>
      <c r="K29" s="24">
        <f t="shared" si="5"/>
        <v>671.4</v>
      </c>
      <c r="L29" s="24">
        <f t="shared" si="6"/>
        <v>596.80000000000007</v>
      </c>
      <c r="M29" s="24">
        <f t="shared" si="7"/>
        <v>596.80000000000007</v>
      </c>
      <c r="N29" s="24">
        <f t="shared" si="8"/>
        <v>596.80000000000007</v>
      </c>
      <c r="O29" s="24">
        <f t="shared" si="9"/>
        <v>596.80000000000007</v>
      </c>
      <c r="P29" s="24">
        <f t="shared" si="10"/>
        <v>596.80000000000007</v>
      </c>
      <c r="Q29" s="24">
        <f t="shared" si="11"/>
        <v>611.71999999999991</v>
      </c>
      <c r="R29" s="24"/>
      <c r="S29" s="24"/>
      <c r="T29" s="24"/>
      <c r="U29" s="24"/>
      <c r="V29" s="24"/>
      <c r="W29" s="24"/>
      <c r="X29" s="24"/>
      <c r="Y29" s="24"/>
    </row>
    <row r="30" spans="1:25" x14ac:dyDescent="0.25">
      <c r="A30" s="22">
        <v>70450</v>
      </c>
      <c r="B30" s="23" t="s">
        <v>36</v>
      </c>
      <c r="C30" s="24">
        <v>2119</v>
      </c>
      <c r="D30" s="24">
        <f t="shared" si="0"/>
        <v>1271.3999999999999</v>
      </c>
      <c r="E30" s="24">
        <f>MIN(G30:Q30)</f>
        <v>1483.3</v>
      </c>
      <c r="F30" s="24">
        <f>MAX(G30:Q30)</f>
        <v>1907.1000000000001</v>
      </c>
      <c r="G30" s="24">
        <f t="shared" si="1"/>
        <v>1695.2</v>
      </c>
      <c r="H30" s="24">
        <f t="shared" si="2"/>
        <v>1695.2</v>
      </c>
      <c r="I30" s="24">
        <f t="shared" si="3"/>
        <v>1536.2749999999999</v>
      </c>
      <c r="J30" s="24">
        <f t="shared" si="4"/>
        <v>1483.3</v>
      </c>
      <c r="K30" s="24">
        <f t="shared" si="5"/>
        <v>1907.1000000000001</v>
      </c>
      <c r="L30" s="24">
        <f t="shared" si="6"/>
        <v>1695.2</v>
      </c>
      <c r="M30" s="24">
        <f t="shared" si="7"/>
        <v>1695.2</v>
      </c>
      <c r="N30" s="24">
        <f t="shared" si="8"/>
        <v>1695.2</v>
      </c>
      <c r="O30" s="24">
        <f t="shared" si="9"/>
        <v>1695.2</v>
      </c>
      <c r="P30" s="24">
        <f t="shared" si="10"/>
        <v>1695.2</v>
      </c>
      <c r="Q30" s="24">
        <f t="shared" si="11"/>
        <v>1737.58</v>
      </c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A31" s="22">
        <v>73721</v>
      </c>
      <c r="B31" s="23" t="s">
        <v>41</v>
      </c>
      <c r="C31" s="24">
        <v>2200</v>
      </c>
      <c r="D31" s="24">
        <f t="shared" si="0"/>
        <v>1320</v>
      </c>
      <c r="E31" s="24">
        <f>MIN(G31:Q31)</f>
        <v>1540</v>
      </c>
      <c r="F31" s="24">
        <f>MAX(G31:Q31)</f>
        <v>1980</v>
      </c>
      <c r="G31" s="24">
        <f t="shared" si="1"/>
        <v>1760</v>
      </c>
      <c r="H31" s="24">
        <f t="shared" si="2"/>
        <v>1760</v>
      </c>
      <c r="I31" s="24">
        <f t="shared" si="3"/>
        <v>1595</v>
      </c>
      <c r="J31" s="24">
        <f t="shared" si="4"/>
        <v>1540</v>
      </c>
      <c r="K31" s="24">
        <f t="shared" si="5"/>
        <v>1980</v>
      </c>
      <c r="L31" s="24">
        <f t="shared" si="6"/>
        <v>1760</v>
      </c>
      <c r="M31" s="24">
        <f t="shared" si="7"/>
        <v>1760</v>
      </c>
      <c r="N31" s="24">
        <f t="shared" si="8"/>
        <v>1760</v>
      </c>
      <c r="O31" s="24">
        <f t="shared" si="9"/>
        <v>1760</v>
      </c>
      <c r="P31" s="24">
        <f t="shared" si="10"/>
        <v>1760</v>
      </c>
      <c r="Q31" s="24">
        <f t="shared" si="11"/>
        <v>1804</v>
      </c>
      <c r="R31" s="24"/>
      <c r="S31" s="24"/>
      <c r="T31" s="24"/>
      <c r="U31" s="24"/>
      <c r="V31" s="24"/>
      <c r="W31" s="24"/>
      <c r="X31" s="24"/>
      <c r="Y31" s="24"/>
    </row>
    <row r="32" spans="1:25" x14ac:dyDescent="0.25">
      <c r="A32" s="22">
        <v>72193</v>
      </c>
      <c r="B32" s="23" t="s">
        <v>40</v>
      </c>
      <c r="C32" s="24">
        <v>2315</v>
      </c>
      <c r="D32" s="24">
        <f t="shared" si="0"/>
        <v>1389</v>
      </c>
      <c r="E32" s="24">
        <f>MIN(G32:Q32)</f>
        <v>1620.5</v>
      </c>
      <c r="F32" s="24">
        <f>MAX(G32:Q32)</f>
        <v>2083.5</v>
      </c>
      <c r="G32" s="24">
        <f t="shared" si="1"/>
        <v>1852</v>
      </c>
      <c r="H32" s="24">
        <f t="shared" si="2"/>
        <v>1852</v>
      </c>
      <c r="I32" s="24">
        <f t="shared" si="3"/>
        <v>1678.375</v>
      </c>
      <c r="J32" s="24">
        <f t="shared" si="4"/>
        <v>1620.5</v>
      </c>
      <c r="K32" s="24">
        <f t="shared" si="5"/>
        <v>2083.5</v>
      </c>
      <c r="L32" s="24">
        <f t="shared" si="6"/>
        <v>1852</v>
      </c>
      <c r="M32" s="24">
        <f t="shared" si="7"/>
        <v>1852</v>
      </c>
      <c r="N32" s="24">
        <f t="shared" si="8"/>
        <v>1852</v>
      </c>
      <c r="O32" s="24">
        <f t="shared" si="9"/>
        <v>1852</v>
      </c>
      <c r="P32" s="24">
        <f t="shared" si="10"/>
        <v>1852</v>
      </c>
      <c r="Q32" s="24">
        <f t="shared" si="11"/>
        <v>1898.3</v>
      </c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2">
        <v>72148</v>
      </c>
      <c r="B33" s="23" t="s">
        <v>39</v>
      </c>
      <c r="C33" s="24">
        <v>3209</v>
      </c>
      <c r="D33" s="24">
        <f t="shared" si="0"/>
        <v>1925.3999999999999</v>
      </c>
      <c r="E33" s="24">
        <f>MIN(G33:Q33)</f>
        <v>2246.2999999999997</v>
      </c>
      <c r="F33" s="24">
        <f>MAX(G33:Q33)</f>
        <v>2888.1</v>
      </c>
      <c r="G33" s="24">
        <f t="shared" si="1"/>
        <v>2567.2000000000003</v>
      </c>
      <c r="H33" s="24">
        <f t="shared" si="2"/>
        <v>2567.2000000000003</v>
      </c>
      <c r="I33" s="24">
        <f t="shared" si="3"/>
        <v>2326.5250000000001</v>
      </c>
      <c r="J33" s="24">
        <f t="shared" si="4"/>
        <v>2246.2999999999997</v>
      </c>
      <c r="K33" s="24">
        <f t="shared" si="5"/>
        <v>2888.1</v>
      </c>
      <c r="L33" s="24">
        <f t="shared" si="6"/>
        <v>2567.2000000000003</v>
      </c>
      <c r="M33" s="24">
        <f t="shared" si="7"/>
        <v>2567.2000000000003</v>
      </c>
      <c r="N33" s="24">
        <f t="shared" si="8"/>
        <v>2567.2000000000003</v>
      </c>
      <c r="O33" s="24">
        <f t="shared" si="9"/>
        <v>2567.2000000000003</v>
      </c>
      <c r="P33" s="24">
        <f t="shared" si="10"/>
        <v>2567.2000000000003</v>
      </c>
      <c r="Q33" s="24">
        <f t="shared" si="11"/>
        <v>2631.3799999999997</v>
      </c>
      <c r="R33" s="24"/>
      <c r="S33" s="24"/>
      <c r="T33" s="24"/>
      <c r="U33" s="24"/>
      <c r="V33" s="24"/>
      <c r="W33" s="24"/>
      <c r="X33" s="24"/>
      <c r="Y33" s="24"/>
    </row>
    <row r="34" spans="1:25" x14ac:dyDescent="0.25">
      <c r="A34" s="22">
        <v>70553</v>
      </c>
      <c r="B34" s="23" t="s">
        <v>37</v>
      </c>
      <c r="C34" s="24">
        <v>4580</v>
      </c>
      <c r="D34" s="24">
        <f t="shared" si="0"/>
        <v>2748</v>
      </c>
      <c r="E34" s="24">
        <f>MIN(G34:Q34)</f>
        <v>3206</v>
      </c>
      <c r="F34" s="24">
        <f>MAX(G34:Q34)</f>
        <v>4122</v>
      </c>
      <c r="G34" s="24">
        <f t="shared" si="1"/>
        <v>3664</v>
      </c>
      <c r="H34" s="24">
        <f t="shared" si="2"/>
        <v>3664</v>
      </c>
      <c r="I34" s="24">
        <f t="shared" si="3"/>
        <v>3320.5</v>
      </c>
      <c r="J34" s="24">
        <f t="shared" si="4"/>
        <v>3206</v>
      </c>
      <c r="K34" s="24">
        <f t="shared" si="5"/>
        <v>4122</v>
      </c>
      <c r="L34" s="24">
        <f t="shared" si="6"/>
        <v>3664</v>
      </c>
      <c r="M34" s="24">
        <f t="shared" si="7"/>
        <v>3664</v>
      </c>
      <c r="N34" s="24">
        <f t="shared" si="8"/>
        <v>3664</v>
      </c>
      <c r="O34" s="24">
        <f t="shared" si="9"/>
        <v>3664</v>
      </c>
      <c r="P34" s="24">
        <f t="shared" si="10"/>
        <v>3664</v>
      </c>
      <c r="Q34" s="24">
        <f t="shared" si="11"/>
        <v>3755.6</v>
      </c>
      <c r="R34" s="24"/>
      <c r="S34" s="24"/>
      <c r="T34" s="24"/>
      <c r="U34" s="24"/>
      <c r="V34" s="24"/>
      <c r="W34" s="24"/>
      <c r="X34" s="24"/>
      <c r="Y34" s="24"/>
    </row>
    <row r="35" spans="1:25" x14ac:dyDescent="0.25">
      <c r="A35" s="22">
        <v>74177</v>
      </c>
      <c r="B35" s="23" t="s">
        <v>42</v>
      </c>
      <c r="C35" s="24">
        <v>4656</v>
      </c>
      <c r="D35" s="24">
        <f t="shared" si="0"/>
        <v>2793.6</v>
      </c>
      <c r="E35" s="24">
        <f>MIN(G35:Q35)</f>
        <v>3259.2</v>
      </c>
      <c r="F35" s="24">
        <f>MAX(G35:Q35)</f>
        <v>4190.4000000000005</v>
      </c>
      <c r="G35" s="24">
        <f t="shared" si="1"/>
        <v>3724.8</v>
      </c>
      <c r="H35" s="24">
        <f t="shared" si="2"/>
        <v>3724.8</v>
      </c>
      <c r="I35" s="24">
        <f t="shared" si="3"/>
        <v>3375.6</v>
      </c>
      <c r="J35" s="24">
        <f t="shared" si="4"/>
        <v>3259.2</v>
      </c>
      <c r="K35" s="24">
        <f t="shared" si="5"/>
        <v>4190.4000000000005</v>
      </c>
      <c r="L35" s="24">
        <f t="shared" si="6"/>
        <v>3724.8</v>
      </c>
      <c r="M35" s="24">
        <f t="shared" si="7"/>
        <v>3724.8</v>
      </c>
      <c r="N35" s="24">
        <f t="shared" si="8"/>
        <v>3724.8</v>
      </c>
      <c r="O35" s="24">
        <f t="shared" si="9"/>
        <v>3724.8</v>
      </c>
      <c r="P35" s="24">
        <f t="shared" si="10"/>
        <v>3724.8</v>
      </c>
      <c r="Q35" s="24">
        <f t="shared" si="11"/>
        <v>3817.9199999999996</v>
      </c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22">
        <v>19120</v>
      </c>
      <c r="B36" s="23" t="s">
        <v>59</v>
      </c>
      <c r="C36" s="24" t="s">
        <v>85</v>
      </c>
      <c r="D36" s="24" t="s">
        <v>85</v>
      </c>
      <c r="E36" s="24" t="s">
        <v>85</v>
      </c>
      <c r="F36" s="24" t="s">
        <v>85</v>
      </c>
      <c r="G36" s="24" t="s">
        <v>85</v>
      </c>
      <c r="H36" s="24" t="s">
        <v>85</v>
      </c>
      <c r="I36" s="24" t="s">
        <v>85</v>
      </c>
      <c r="J36" s="24" t="s">
        <v>85</v>
      </c>
      <c r="K36" s="24" t="s">
        <v>85</v>
      </c>
      <c r="L36" s="24" t="s">
        <v>85</v>
      </c>
      <c r="M36" s="24" t="s">
        <v>85</v>
      </c>
      <c r="N36" s="24" t="s">
        <v>85</v>
      </c>
      <c r="O36" s="24" t="s">
        <v>85</v>
      </c>
      <c r="P36" s="24" t="s">
        <v>85</v>
      </c>
      <c r="Q36" s="24" t="s">
        <v>85</v>
      </c>
      <c r="R36" s="24" t="s">
        <v>85</v>
      </c>
      <c r="S36" s="24" t="s">
        <v>85</v>
      </c>
      <c r="T36" s="24" t="s">
        <v>85</v>
      </c>
      <c r="U36" s="24" t="s">
        <v>85</v>
      </c>
      <c r="V36" s="24" t="s">
        <v>85</v>
      </c>
      <c r="W36" s="24" t="s">
        <v>85</v>
      </c>
      <c r="X36" s="24" t="s">
        <v>85</v>
      </c>
      <c r="Y36" s="24" t="s">
        <v>85</v>
      </c>
    </row>
    <row r="37" spans="1:25" x14ac:dyDescent="0.25">
      <c r="A37" s="22">
        <v>29826</v>
      </c>
      <c r="B37" s="23" t="s">
        <v>60</v>
      </c>
      <c r="C37" s="24" t="s">
        <v>85</v>
      </c>
      <c r="D37" s="24" t="s">
        <v>85</v>
      </c>
      <c r="E37" s="24" t="s">
        <v>85</v>
      </c>
      <c r="F37" s="24" t="s">
        <v>85</v>
      </c>
      <c r="G37" s="24" t="s">
        <v>85</v>
      </c>
      <c r="H37" s="24" t="s">
        <v>85</v>
      </c>
      <c r="I37" s="24" t="s">
        <v>85</v>
      </c>
      <c r="J37" s="24" t="s">
        <v>85</v>
      </c>
      <c r="K37" s="24" t="s">
        <v>85</v>
      </c>
      <c r="L37" s="24" t="s">
        <v>85</v>
      </c>
      <c r="M37" s="24" t="s">
        <v>85</v>
      </c>
      <c r="N37" s="24" t="s">
        <v>85</v>
      </c>
      <c r="O37" s="24" t="s">
        <v>85</v>
      </c>
      <c r="P37" s="24" t="s">
        <v>85</v>
      </c>
      <c r="Q37" s="24" t="s">
        <v>85</v>
      </c>
      <c r="R37" s="24" t="s">
        <v>85</v>
      </c>
      <c r="S37" s="24" t="s">
        <v>85</v>
      </c>
      <c r="T37" s="24" t="s">
        <v>85</v>
      </c>
      <c r="U37" s="24" t="s">
        <v>85</v>
      </c>
      <c r="V37" s="24" t="s">
        <v>85</v>
      </c>
      <c r="W37" s="24" t="s">
        <v>85</v>
      </c>
      <c r="X37" s="24" t="s">
        <v>85</v>
      </c>
      <c r="Y37" s="24" t="s">
        <v>85</v>
      </c>
    </row>
    <row r="38" spans="1:25" x14ac:dyDescent="0.25">
      <c r="A38" s="22">
        <v>29881</v>
      </c>
      <c r="B38" s="23" t="s">
        <v>61</v>
      </c>
      <c r="C38" s="24" t="s">
        <v>85</v>
      </c>
      <c r="D38" s="24" t="s">
        <v>85</v>
      </c>
      <c r="E38" s="24" t="s">
        <v>85</v>
      </c>
      <c r="F38" s="24" t="s">
        <v>85</v>
      </c>
      <c r="G38" s="24" t="s">
        <v>85</v>
      </c>
      <c r="H38" s="24" t="s">
        <v>85</v>
      </c>
      <c r="I38" s="24" t="s">
        <v>85</v>
      </c>
      <c r="J38" s="24" t="s">
        <v>85</v>
      </c>
      <c r="K38" s="24" t="s">
        <v>85</v>
      </c>
      <c r="L38" s="24" t="s">
        <v>85</v>
      </c>
      <c r="M38" s="24" t="s">
        <v>85</v>
      </c>
      <c r="N38" s="24" t="s">
        <v>85</v>
      </c>
      <c r="O38" s="24" t="s">
        <v>85</v>
      </c>
      <c r="P38" s="24" t="s">
        <v>85</v>
      </c>
      <c r="Q38" s="24" t="s">
        <v>85</v>
      </c>
      <c r="R38" s="24" t="s">
        <v>85</v>
      </c>
      <c r="S38" s="24" t="s">
        <v>85</v>
      </c>
      <c r="T38" s="24" t="s">
        <v>85</v>
      </c>
      <c r="U38" s="24" t="s">
        <v>85</v>
      </c>
      <c r="V38" s="24" t="s">
        <v>85</v>
      </c>
      <c r="W38" s="24" t="s">
        <v>85</v>
      </c>
      <c r="X38" s="24" t="s">
        <v>85</v>
      </c>
      <c r="Y38" s="24" t="s">
        <v>85</v>
      </c>
    </row>
    <row r="39" spans="1:25" ht="30" x14ac:dyDescent="0.25">
      <c r="A39" s="22">
        <v>42820</v>
      </c>
      <c r="B39" s="23" t="s">
        <v>62</v>
      </c>
      <c r="C39" s="24" t="s">
        <v>85</v>
      </c>
      <c r="D39" s="24" t="s">
        <v>85</v>
      </c>
      <c r="E39" s="24" t="s">
        <v>85</v>
      </c>
      <c r="F39" s="24" t="s">
        <v>85</v>
      </c>
      <c r="G39" s="24" t="s">
        <v>85</v>
      </c>
      <c r="H39" s="24" t="s">
        <v>85</v>
      </c>
      <c r="I39" s="24" t="s">
        <v>85</v>
      </c>
      <c r="J39" s="24" t="s">
        <v>85</v>
      </c>
      <c r="K39" s="24" t="s">
        <v>85</v>
      </c>
      <c r="L39" s="24" t="s">
        <v>85</v>
      </c>
      <c r="M39" s="24" t="s">
        <v>85</v>
      </c>
      <c r="N39" s="24" t="s">
        <v>85</v>
      </c>
      <c r="O39" s="24" t="s">
        <v>85</v>
      </c>
      <c r="P39" s="24" t="s">
        <v>85</v>
      </c>
      <c r="Q39" s="24" t="s">
        <v>85</v>
      </c>
      <c r="R39" s="24" t="s">
        <v>85</v>
      </c>
      <c r="S39" s="24" t="s">
        <v>85</v>
      </c>
      <c r="T39" s="24" t="s">
        <v>85</v>
      </c>
      <c r="U39" s="24" t="s">
        <v>85</v>
      </c>
      <c r="V39" s="24" t="s">
        <v>85</v>
      </c>
      <c r="W39" s="24" t="s">
        <v>85</v>
      </c>
      <c r="X39" s="24" t="s">
        <v>85</v>
      </c>
      <c r="Y39" s="24" t="s">
        <v>85</v>
      </c>
    </row>
    <row r="40" spans="1:25" ht="30" x14ac:dyDescent="0.25">
      <c r="A40" s="22">
        <v>43235</v>
      </c>
      <c r="B40" s="23" t="s">
        <v>63</v>
      </c>
      <c r="C40" s="24" t="s">
        <v>85</v>
      </c>
      <c r="D40" s="24" t="s">
        <v>85</v>
      </c>
      <c r="E40" s="24" t="s">
        <v>85</v>
      </c>
      <c r="F40" s="24" t="s">
        <v>85</v>
      </c>
      <c r="G40" s="24" t="s">
        <v>85</v>
      </c>
      <c r="H40" s="24" t="s">
        <v>85</v>
      </c>
      <c r="I40" s="24" t="s">
        <v>85</v>
      </c>
      <c r="J40" s="24" t="s">
        <v>85</v>
      </c>
      <c r="K40" s="24" t="s">
        <v>85</v>
      </c>
      <c r="L40" s="24" t="s">
        <v>85</v>
      </c>
      <c r="M40" s="24" t="s">
        <v>85</v>
      </c>
      <c r="N40" s="24" t="s">
        <v>85</v>
      </c>
      <c r="O40" s="24" t="s">
        <v>85</v>
      </c>
      <c r="P40" s="24" t="s">
        <v>85</v>
      </c>
      <c r="Q40" s="24" t="s">
        <v>85</v>
      </c>
      <c r="R40" s="24" t="s">
        <v>85</v>
      </c>
      <c r="S40" s="24" t="s">
        <v>85</v>
      </c>
      <c r="T40" s="24" t="s">
        <v>85</v>
      </c>
      <c r="U40" s="24" t="s">
        <v>85</v>
      </c>
      <c r="V40" s="24" t="s">
        <v>85</v>
      </c>
      <c r="W40" s="24" t="s">
        <v>85</v>
      </c>
      <c r="X40" s="24" t="s">
        <v>85</v>
      </c>
      <c r="Y40" s="24" t="s">
        <v>85</v>
      </c>
    </row>
    <row r="41" spans="1:25" ht="30" x14ac:dyDescent="0.25">
      <c r="A41" s="22">
        <v>43239</v>
      </c>
      <c r="B41" s="23" t="s">
        <v>64</v>
      </c>
      <c r="C41" s="24" t="s">
        <v>85</v>
      </c>
      <c r="D41" s="24" t="s">
        <v>85</v>
      </c>
      <c r="E41" s="24" t="s">
        <v>85</v>
      </c>
      <c r="F41" s="24" t="s">
        <v>85</v>
      </c>
      <c r="G41" s="24" t="s">
        <v>85</v>
      </c>
      <c r="H41" s="24" t="s">
        <v>85</v>
      </c>
      <c r="I41" s="24" t="s">
        <v>85</v>
      </c>
      <c r="J41" s="24" t="s">
        <v>85</v>
      </c>
      <c r="K41" s="24" t="s">
        <v>85</v>
      </c>
      <c r="L41" s="24" t="s">
        <v>85</v>
      </c>
      <c r="M41" s="24" t="s">
        <v>85</v>
      </c>
      <c r="N41" s="24" t="s">
        <v>85</v>
      </c>
      <c r="O41" s="24" t="s">
        <v>85</v>
      </c>
      <c r="P41" s="24" t="s">
        <v>85</v>
      </c>
      <c r="Q41" s="24" t="s">
        <v>85</v>
      </c>
      <c r="R41" s="24" t="s">
        <v>85</v>
      </c>
      <c r="S41" s="24" t="s">
        <v>85</v>
      </c>
      <c r="T41" s="24" t="s">
        <v>85</v>
      </c>
      <c r="U41" s="24" t="s">
        <v>85</v>
      </c>
      <c r="V41" s="24" t="s">
        <v>85</v>
      </c>
      <c r="W41" s="24" t="s">
        <v>85</v>
      </c>
      <c r="X41" s="24" t="s">
        <v>85</v>
      </c>
      <c r="Y41" s="24" t="s">
        <v>85</v>
      </c>
    </row>
    <row r="42" spans="1:25" x14ac:dyDescent="0.25">
      <c r="A42" s="22">
        <v>45378</v>
      </c>
      <c r="B42" s="23" t="s">
        <v>65</v>
      </c>
      <c r="C42" s="24" t="s">
        <v>85</v>
      </c>
      <c r="D42" s="24" t="s">
        <v>85</v>
      </c>
      <c r="E42" s="24" t="s">
        <v>85</v>
      </c>
      <c r="F42" s="24" t="s">
        <v>85</v>
      </c>
      <c r="G42" s="24" t="s">
        <v>85</v>
      </c>
      <c r="H42" s="24" t="s">
        <v>85</v>
      </c>
      <c r="I42" s="24" t="s">
        <v>85</v>
      </c>
      <c r="J42" s="24" t="s">
        <v>85</v>
      </c>
      <c r="K42" s="24" t="s">
        <v>85</v>
      </c>
      <c r="L42" s="24" t="s">
        <v>85</v>
      </c>
      <c r="M42" s="24" t="s">
        <v>85</v>
      </c>
      <c r="N42" s="24" t="s">
        <v>85</v>
      </c>
      <c r="O42" s="24" t="s">
        <v>85</v>
      </c>
      <c r="P42" s="24" t="s">
        <v>85</v>
      </c>
      <c r="Q42" s="24" t="s">
        <v>85</v>
      </c>
      <c r="R42" s="24" t="s">
        <v>85</v>
      </c>
      <c r="S42" s="24" t="s">
        <v>85</v>
      </c>
      <c r="T42" s="24" t="s">
        <v>85</v>
      </c>
      <c r="U42" s="24" t="s">
        <v>85</v>
      </c>
      <c r="V42" s="24" t="s">
        <v>85</v>
      </c>
      <c r="W42" s="24" t="s">
        <v>85</v>
      </c>
      <c r="X42" s="24" t="s">
        <v>85</v>
      </c>
      <c r="Y42" s="24" t="s">
        <v>85</v>
      </c>
    </row>
    <row r="43" spans="1:25" x14ac:dyDescent="0.25">
      <c r="A43" s="22">
        <v>45380</v>
      </c>
      <c r="B43" s="23" t="s">
        <v>66</v>
      </c>
      <c r="C43" s="24" t="s">
        <v>85</v>
      </c>
      <c r="D43" s="24" t="s">
        <v>85</v>
      </c>
      <c r="E43" s="24" t="s">
        <v>85</v>
      </c>
      <c r="F43" s="24" t="s">
        <v>85</v>
      </c>
      <c r="G43" s="24" t="s">
        <v>85</v>
      </c>
      <c r="H43" s="24" t="s">
        <v>85</v>
      </c>
      <c r="I43" s="24" t="s">
        <v>85</v>
      </c>
      <c r="J43" s="24" t="s">
        <v>85</v>
      </c>
      <c r="K43" s="24" t="s">
        <v>85</v>
      </c>
      <c r="L43" s="24" t="s">
        <v>85</v>
      </c>
      <c r="M43" s="24" t="s">
        <v>85</v>
      </c>
      <c r="N43" s="24" t="s">
        <v>85</v>
      </c>
      <c r="O43" s="24" t="s">
        <v>85</v>
      </c>
      <c r="P43" s="24" t="s">
        <v>85</v>
      </c>
      <c r="Q43" s="24" t="s">
        <v>85</v>
      </c>
      <c r="R43" s="24" t="s">
        <v>85</v>
      </c>
      <c r="S43" s="24" t="s">
        <v>85</v>
      </c>
      <c r="T43" s="24" t="s">
        <v>85</v>
      </c>
      <c r="U43" s="24" t="s">
        <v>85</v>
      </c>
      <c r="V43" s="24" t="s">
        <v>85</v>
      </c>
      <c r="W43" s="24" t="s">
        <v>85</v>
      </c>
      <c r="X43" s="24" t="s">
        <v>85</v>
      </c>
      <c r="Y43" s="24" t="s">
        <v>85</v>
      </c>
    </row>
    <row r="44" spans="1:25" ht="30" x14ac:dyDescent="0.25">
      <c r="A44" s="22">
        <v>45385</v>
      </c>
      <c r="B44" s="23" t="s">
        <v>67</v>
      </c>
      <c r="C44" s="24" t="s">
        <v>85</v>
      </c>
      <c r="D44" s="24" t="s">
        <v>85</v>
      </c>
      <c r="E44" s="24" t="s">
        <v>85</v>
      </c>
      <c r="F44" s="24" t="s">
        <v>85</v>
      </c>
      <c r="G44" s="24" t="s">
        <v>85</v>
      </c>
      <c r="H44" s="24" t="s">
        <v>85</v>
      </c>
      <c r="I44" s="24" t="s">
        <v>85</v>
      </c>
      <c r="J44" s="24" t="s">
        <v>85</v>
      </c>
      <c r="K44" s="24" t="s">
        <v>85</v>
      </c>
      <c r="L44" s="24" t="s">
        <v>85</v>
      </c>
      <c r="M44" s="24" t="s">
        <v>85</v>
      </c>
      <c r="N44" s="24" t="s">
        <v>85</v>
      </c>
      <c r="O44" s="24" t="s">
        <v>85</v>
      </c>
      <c r="P44" s="24" t="s">
        <v>85</v>
      </c>
      <c r="Q44" s="24" t="s">
        <v>85</v>
      </c>
      <c r="R44" s="24" t="s">
        <v>85</v>
      </c>
      <c r="S44" s="24" t="s">
        <v>85</v>
      </c>
      <c r="T44" s="24" t="s">
        <v>85</v>
      </c>
      <c r="U44" s="24" t="s">
        <v>85</v>
      </c>
      <c r="V44" s="24" t="s">
        <v>85</v>
      </c>
      <c r="W44" s="24" t="s">
        <v>85</v>
      </c>
      <c r="X44" s="24" t="s">
        <v>85</v>
      </c>
      <c r="Y44" s="24" t="s">
        <v>85</v>
      </c>
    </row>
    <row r="45" spans="1:25" ht="30" x14ac:dyDescent="0.25">
      <c r="A45" s="22">
        <v>45391</v>
      </c>
      <c r="B45" s="23" t="s">
        <v>68</v>
      </c>
      <c r="C45" s="24" t="s">
        <v>85</v>
      </c>
      <c r="D45" s="24" t="s">
        <v>85</v>
      </c>
      <c r="E45" s="24" t="s">
        <v>85</v>
      </c>
      <c r="F45" s="24" t="s">
        <v>85</v>
      </c>
      <c r="G45" s="24" t="s">
        <v>85</v>
      </c>
      <c r="H45" s="24" t="s">
        <v>85</v>
      </c>
      <c r="I45" s="24" t="s">
        <v>85</v>
      </c>
      <c r="J45" s="24" t="s">
        <v>85</v>
      </c>
      <c r="K45" s="24" t="s">
        <v>85</v>
      </c>
      <c r="L45" s="24" t="s">
        <v>85</v>
      </c>
      <c r="M45" s="24" t="s">
        <v>85</v>
      </c>
      <c r="N45" s="24" t="s">
        <v>85</v>
      </c>
      <c r="O45" s="24" t="s">
        <v>85</v>
      </c>
      <c r="P45" s="24" t="s">
        <v>85</v>
      </c>
      <c r="Q45" s="24" t="s">
        <v>85</v>
      </c>
      <c r="R45" s="24" t="s">
        <v>85</v>
      </c>
      <c r="S45" s="24" t="s">
        <v>85</v>
      </c>
      <c r="T45" s="24" t="s">
        <v>85</v>
      </c>
      <c r="U45" s="24" t="s">
        <v>85</v>
      </c>
      <c r="V45" s="24" t="s">
        <v>85</v>
      </c>
      <c r="W45" s="24" t="s">
        <v>85</v>
      </c>
      <c r="X45" s="24" t="s">
        <v>85</v>
      </c>
      <c r="Y45" s="24" t="s">
        <v>85</v>
      </c>
    </row>
    <row r="46" spans="1:25" x14ac:dyDescent="0.25">
      <c r="A46" s="22">
        <v>47562</v>
      </c>
      <c r="B46" s="23" t="s">
        <v>69</v>
      </c>
      <c r="C46" s="24" t="s">
        <v>85</v>
      </c>
      <c r="D46" s="24" t="s">
        <v>85</v>
      </c>
      <c r="E46" s="24" t="s">
        <v>85</v>
      </c>
      <c r="F46" s="24" t="s">
        <v>85</v>
      </c>
      <c r="G46" s="24" t="s">
        <v>85</v>
      </c>
      <c r="H46" s="24" t="s">
        <v>85</v>
      </c>
      <c r="I46" s="24" t="s">
        <v>85</v>
      </c>
      <c r="J46" s="24" t="s">
        <v>85</v>
      </c>
      <c r="K46" s="24" t="s">
        <v>85</v>
      </c>
      <c r="L46" s="24" t="s">
        <v>85</v>
      </c>
      <c r="M46" s="24" t="s">
        <v>85</v>
      </c>
      <c r="N46" s="24" t="s">
        <v>85</v>
      </c>
      <c r="O46" s="24" t="s">
        <v>85</v>
      </c>
      <c r="P46" s="24" t="s">
        <v>85</v>
      </c>
      <c r="Q46" s="24" t="s">
        <v>85</v>
      </c>
      <c r="R46" s="24" t="s">
        <v>85</v>
      </c>
      <c r="S46" s="24" t="s">
        <v>85</v>
      </c>
      <c r="T46" s="24" t="s">
        <v>85</v>
      </c>
      <c r="U46" s="24" t="s">
        <v>85</v>
      </c>
      <c r="V46" s="24" t="s">
        <v>85</v>
      </c>
      <c r="W46" s="24" t="s">
        <v>85</v>
      </c>
      <c r="X46" s="24" t="s">
        <v>85</v>
      </c>
      <c r="Y46" s="24" t="s">
        <v>85</v>
      </c>
    </row>
    <row r="47" spans="1:25" x14ac:dyDescent="0.25">
      <c r="A47" s="22">
        <v>49505</v>
      </c>
      <c r="B47" s="23" t="s">
        <v>70</v>
      </c>
      <c r="C47" s="24" t="s">
        <v>85</v>
      </c>
      <c r="D47" s="24" t="s">
        <v>85</v>
      </c>
      <c r="E47" s="24" t="s">
        <v>85</v>
      </c>
      <c r="F47" s="24" t="s">
        <v>85</v>
      </c>
      <c r="G47" s="24" t="s">
        <v>85</v>
      </c>
      <c r="H47" s="24" t="s">
        <v>85</v>
      </c>
      <c r="I47" s="24" t="s">
        <v>85</v>
      </c>
      <c r="J47" s="24" t="s">
        <v>85</v>
      </c>
      <c r="K47" s="24" t="s">
        <v>85</v>
      </c>
      <c r="L47" s="24" t="s">
        <v>85</v>
      </c>
      <c r="M47" s="24" t="s">
        <v>85</v>
      </c>
      <c r="N47" s="24" t="s">
        <v>85</v>
      </c>
      <c r="O47" s="24" t="s">
        <v>85</v>
      </c>
      <c r="P47" s="24" t="s">
        <v>85</v>
      </c>
      <c r="Q47" s="24" t="s">
        <v>85</v>
      </c>
      <c r="R47" s="24" t="s">
        <v>85</v>
      </c>
      <c r="S47" s="24" t="s">
        <v>85</v>
      </c>
      <c r="T47" s="24" t="s">
        <v>85</v>
      </c>
      <c r="U47" s="24" t="s">
        <v>85</v>
      </c>
      <c r="V47" s="24" t="s">
        <v>85</v>
      </c>
      <c r="W47" s="24" t="s">
        <v>85</v>
      </c>
      <c r="X47" s="24" t="s">
        <v>85</v>
      </c>
      <c r="Y47" s="24" t="s">
        <v>85</v>
      </c>
    </row>
    <row r="48" spans="1:25" x14ac:dyDescent="0.25">
      <c r="A48" s="22">
        <v>55700</v>
      </c>
      <c r="B48" s="23" t="s">
        <v>71</v>
      </c>
      <c r="C48" s="24" t="s">
        <v>85</v>
      </c>
      <c r="D48" s="24" t="s">
        <v>85</v>
      </c>
      <c r="E48" s="24" t="s">
        <v>85</v>
      </c>
      <c r="F48" s="24" t="s">
        <v>85</v>
      </c>
      <c r="G48" s="24" t="s">
        <v>85</v>
      </c>
      <c r="H48" s="24" t="s">
        <v>85</v>
      </c>
      <c r="I48" s="24" t="s">
        <v>85</v>
      </c>
      <c r="J48" s="24" t="s">
        <v>85</v>
      </c>
      <c r="K48" s="24" t="s">
        <v>85</v>
      </c>
      <c r="L48" s="24" t="s">
        <v>85</v>
      </c>
      <c r="M48" s="24" t="s">
        <v>85</v>
      </c>
      <c r="N48" s="24" t="s">
        <v>85</v>
      </c>
      <c r="O48" s="24" t="s">
        <v>85</v>
      </c>
      <c r="P48" s="24" t="s">
        <v>85</v>
      </c>
      <c r="Q48" s="24" t="s">
        <v>85</v>
      </c>
      <c r="R48" s="24" t="s">
        <v>85</v>
      </c>
      <c r="S48" s="24" t="s">
        <v>85</v>
      </c>
      <c r="T48" s="24" t="s">
        <v>85</v>
      </c>
      <c r="U48" s="24" t="s">
        <v>85</v>
      </c>
      <c r="V48" s="24" t="s">
        <v>85</v>
      </c>
      <c r="W48" s="24" t="s">
        <v>85</v>
      </c>
      <c r="X48" s="24" t="s">
        <v>85</v>
      </c>
      <c r="Y48" s="24" t="s">
        <v>85</v>
      </c>
    </row>
    <row r="49" spans="1:25" ht="30" x14ac:dyDescent="0.25">
      <c r="A49" s="22">
        <v>55866</v>
      </c>
      <c r="B49" s="23" t="s">
        <v>72</v>
      </c>
      <c r="C49" s="24" t="s">
        <v>85</v>
      </c>
      <c r="D49" s="24" t="s">
        <v>85</v>
      </c>
      <c r="E49" s="24" t="s">
        <v>85</v>
      </c>
      <c r="F49" s="24" t="s">
        <v>85</v>
      </c>
      <c r="G49" s="24" t="s">
        <v>85</v>
      </c>
      <c r="H49" s="24" t="s">
        <v>85</v>
      </c>
      <c r="I49" s="24" t="s">
        <v>85</v>
      </c>
      <c r="J49" s="24" t="s">
        <v>85</v>
      </c>
      <c r="K49" s="24" t="s">
        <v>85</v>
      </c>
      <c r="L49" s="24" t="s">
        <v>85</v>
      </c>
      <c r="M49" s="24" t="s">
        <v>85</v>
      </c>
      <c r="N49" s="24" t="s">
        <v>85</v>
      </c>
      <c r="O49" s="24" t="s">
        <v>85</v>
      </c>
      <c r="P49" s="24" t="s">
        <v>85</v>
      </c>
      <c r="Q49" s="24" t="s">
        <v>85</v>
      </c>
      <c r="R49" s="24" t="s">
        <v>85</v>
      </c>
      <c r="S49" s="24" t="s">
        <v>85</v>
      </c>
      <c r="T49" s="24" t="s">
        <v>85</v>
      </c>
      <c r="U49" s="24" t="s">
        <v>85</v>
      </c>
      <c r="V49" s="24" t="s">
        <v>85</v>
      </c>
      <c r="W49" s="24" t="s">
        <v>85</v>
      </c>
      <c r="X49" s="24" t="s">
        <v>85</v>
      </c>
      <c r="Y49" s="24" t="s">
        <v>85</v>
      </c>
    </row>
    <row r="50" spans="1:25" ht="30" x14ac:dyDescent="0.25">
      <c r="A50" s="22">
        <v>59400</v>
      </c>
      <c r="B50" s="23" t="s">
        <v>73</v>
      </c>
      <c r="C50" s="24" t="s">
        <v>85</v>
      </c>
      <c r="D50" s="24" t="s">
        <v>85</v>
      </c>
      <c r="E50" s="24" t="s">
        <v>85</v>
      </c>
      <c r="F50" s="24" t="s">
        <v>85</v>
      </c>
      <c r="G50" s="24" t="s">
        <v>85</v>
      </c>
      <c r="H50" s="24" t="s">
        <v>85</v>
      </c>
      <c r="I50" s="24" t="s">
        <v>85</v>
      </c>
      <c r="J50" s="24" t="s">
        <v>85</v>
      </c>
      <c r="K50" s="24" t="s">
        <v>85</v>
      </c>
      <c r="L50" s="24" t="s">
        <v>85</v>
      </c>
      <c r="M50" s="24" t="s">
        <v>85</v>
      </c>
      <c r="N50" s="24" t="s">
        <v>85</v>
      </c>
      <c r="O50" s="24" t="s">
        <v>85</v>
      </c>
      <c r="P50" s="24" t="s">
        <v>85</v>
      </c>
      <c r="Q50" s="24" t="s">
        <v>85</v>
      </c>
      <c r="R50" s="24" t="s">
        <v>85</v>
      </c>
      <c r="S50" s="24" t="s">
        <v>85</v>
      </c>
      <c r="T50" s="24" t="s">
        <v>85</v>
      </c>
      <c r="U50" s="24" t="s">
        <v>85</v>
      </c>
      <c r="V50" s="24" t="s">
        <v>85</v>
      </c>
      <c r="W50" s="24" t="s">
        <v>85</v>
      </c>
      <c r="X50" s="24" t="s">
        <v>85</v>
      </c>
      <c r="Y50" s="24" t="s">
        <v>85</v>
      </c>
    </row>
    <row r="51" spans="1:25" ht="30" x14ac:dyDescent="0.25">
      <c r="A51" s="22">
        <v>59510</v>
      </c>
      <c r="B51" s="23" t="s">
        <v>74</v>
      </c>
      <c r="C51" s="24" t="s">
        <v>85</v>
      </c>
      <c r="D51" s="24" t="s">
        <v>85</v>
      </c>
      <c r="E51" s="24" t="s">
        <v>85</v>
      </c>
      <c r="F51" s="24" t="s">
        <v>85</v>
      </c>
      <c r="G51" s="24" t="s">
        <v>85</v>
      </c>
      <c r="H51" s="24" t="s">
        <v>85</v>
      </c>
      <c r="I51" s="24" t="s">
        <v>85</v>
      </c>
      <c r="J51" s="24" t="s">
        <v>85</v>
      </c>
      <c r="K51" s="24" t="s">
        <v>85</v>
      </c>
      <c r="L51" s="24" t="s">
        <v>85</v>
      </c>
      <c r="M51" s="24" t="s">
        <v>85</v>
      </c>
      <c r="N51" s="24" t="s">
        <v>85</v>
      </c>
      <c r="O51" s="24" t="s">
        <v>85</v>
      </c>
      <c r="P51" s="24" t="s">
        <v>85</v>
      </c>
      <c r="Q51" s="24" t="s">
        <v>85</v>
      </c>
      <c r="R51" s="24" t="s">
        <v>85</v>
      </c>
      <c r="S51" s="24" t="s">
        <v>85</v>
      </c>
      <c r="T51" s="24" t="s">
        <v>85</v>
      </c>
      <c r="U51" s="24" t="s">
        <v>85</v>
      </c>
      <c r="V51" s="24" t="s">
        <v>85</v>
      </c>
      <c r="W51" s="24" t="s">
        <v>85</v>
      </c>
      <c r="X51" s="24" t="s">
        <v>85</v>
      </c>
      <c r="Y51" s="24" t="s">
        <v>85</v>
      </c>
    </row>
    <row r="52" spans="1:25" ht="30" x14ac:dyDescent="0.25">
      <c r="A52" s="22">
        <v>59610</v>
      </c>
      <c r="B52" s="23" t="s">
        <v>75</v>
      </c>
      <c r="C52" s="24" t="s">
        <v>85</v>
      </c>
      <c r="D52" s="24" t="s">
        <v>85</v>
      </c>
      <c r="E52" s="24" t="s">
        <v>85</v>
      </c>
      <c r="F52" s="24" t="s">
        <v>85</v>
      </c>
      <c r="G52" s="24" t="s">
        <v>85</v>
      </c>
      <c r="H52" s="24" t="s">
        <v>85</v>
      </c>
      <c r="I52" s="24" t="s">
        <v>85</v>
      </c>
      <c r="J52" s="24" t="s">
        <v>85</v>
      </c>
      <c r="K52" s="24" t="s">
        <v>85</v>
      </c>
      <c r="L52" s="24" t="s">
        <v>85</v>
      </c>
      <c r="M52" s="24" t="s">
        <v>85</v>
      </c>
      <c r="N52" s="24" t="s">
        <v>85</v>
      </c>
      <c r="O52" s="24" t="s">
        <v>85</v>
      </c>
      <c r="P52" s="24" t="s">
        <v>85</v>
      </c>
      <c r="Q52" s="24" t="s">
        <v>85</v>
      </c>
      <c r="R52" s="24" t="s">
        <v>85</v>
      </c>
      <c r="S52" s="24" t="s">
        <v>85</v>
      </c>
      <c r="T52" s="24" t="s">
        <v>85</v>
      </c>
      <c r="U52" s="24" t="s">
        <v>85</v>
      </c>
      <c r="V52" s="24" t="s">
        <v>85</v>
      </c>
      <c r="W52" s="24" t="s">
        <v>85</v>
      </c>
      <c r="X52" s="24" t="s">
        <v>85</v>
      </c>
      <c r="Y52" s="24" t="s">
        <v>85</v>
      </c>
    </row>
    <row r="53" spans="1:25" ht="30" x14ac:dyDescent="0.25">
      <c r="A53" s="22">
        <v>64483</v>
      </c>
      <c r="B53" s="23" t="s">
        <v>77</v>
      </c>
      <c r="C53" s="24" t="s">
        <v>85</v>
      </c>
      <c r="D53" s="24" t="s">
        <v>85</v>
      </c>
      <c r="E53" s="24" t="s">
        <v>85</v>
      </c>
      <c r="F53" s="24" t="s">
        <v>85</v>
      </c>
      <c r="G53" s="24" t="s">
        <v>85</v>
      </c>
      <c r="H53" s="24" t="s">
        <v>85</v>
      </c>
      <c r="I53" s="24" t="s">
        <v>85</v>
      </c>
      <c r="J53" s="24" t="s">
        <v>85</v>
      </c>
      <c r="K53" s="24" t="s">
        <v>85</v>
      </c>
      <c r="L53" s="24" t="s">
        <v>85</v>
      </c>
      <c r="M53" s="24" t="s">
        <v>85</v>
      </c>
      <c r="N53" s="24" t="s">
        <v>85</v>
      </c>
      <c r="O53" s="24" t="s">
        <v>85</v>
      </c>
      <c r="P53" s="24" t="s">
        <v>85</v>
      </c>
      <c r="Q53" s="24" t="s">
        <v>85</v>
      </c>
      <c r="R53" s="24" t="s">
        <v>85</v>
      </c>
      <c r="S53" s="24" t="s">
        <v>85</v>
      </c>
      <c r="T53" s="24" t="s">
        <v>85</v>
      </c>
      <c r="U53" s="24" t="s">
        <v>85</v>
      </c>
      <c r="V53" s="24" t="s">
        <v>85</v>
      </c>
      <c r="W53" s="24" t="s">
        <v>85</v>
      </c>
      <c r="X53" s="24" t="s">
        <v>85</v>
      </c>
      <c r="Y53" s="24" t="s">
        <v>85</v>
      </c>
    </row>
    <row r="54" spans="1:25" x14ac:dyDescent="0.25">
      <c r="A54" s="22">
        <v>66821</v>
      </c>
      <c r="B54" s="23" t="s">
        <v>78</v>
      </c>
      <c r="C54" s="24" t="s">
        <v>85</v>
      </c>
      <c r="D54" s="24" t="s">
        <v>85</v>
      </c>
      <c r="E54" s="24" t="s">
        <v>85</v>
      </c>
      <c r="F54" s="24" t="s">
        <v>85</v>
      </c>
      <c r="G54" s="24" t="s">
        <v>85</v>
      </c>
      <c r="H54" s="24" t="s">
        <v>85</v>
      </c>
      <c r="I54" s="24" t="s">
        <v>85</v>
      </c>
      <c r="J54" s="24" t="s">
        <v>85</v>
      </c>
      <c r="K54" s="24" t="s">
        <v>85</v>
      </c>
      <c r="L54" s="24" t="s">
        <v>85</v>
      </c>
      <c r="M54" s="24" t="s">
        <v>85</v>
      </c>
      <c r="N54" s="24" t="s">
        <v>85</v>
      </c>
      <c r="O54" s="24" t="s">
        <v>85</v>
      </c>
      <c r="P54" s="24" t="s">
        <v>85</v>
      </c>
      <c r="Q54" s="24" t="s">
        <v>85</v>
      </c>
      <c r="R54" s="24" t="s">
        <v>85</v>
      </c>
      <c r="S54" s="24" t="s">
        <v>85</v>
      </c>
      <c r="T54" s="24" t="s">
        <v>85</v>
      </c>
      <c r="U54" s="24" t="s">
        <v>85</v>
      </c>
      <c r="V54" s="24" t="s">
        <v>85</v>
      </c>
      <c r="W54" s="24" t="s">
        <v>85</v>
      </c>
      <c r="X54" s="24" t="s">
        <v>85</v>
      </c>
      <c r="Y54" s="24" t="s">
        <v>85</v>
      </c>
    </row>
    <row r="55" spans="1:25" x14ac:dyDescent="0.25">
      <c r="A55" s="22">
        <v>66984</v>
      </c>
      <c r="B55" s="23" t="s">
        <v>79</v>
      </c>
      <c r="C55" s="24" t="s">
        <v>85</v>
      </c>
      <c r="D55" s="24" t="s">
        <v>85</v>
      </c>
      <c r="E55" s="24" t="s">
        <v>85</v>
      </c>
      <c r="F55" s="24" t="s">
        <v>85</v>
      </c>
      <c r="G55" s="24" t="s">
        <v>85</v>
      </c>
      <c r="H55" s="24" t="s">
        <v>85</v>
      </c>
      <c r="I55" s="24" t="s">
        <v>85</v>
      </c>
      <c r="J55" s="24" t="s">
        <v>85</v>
      </c>
      <c r="K55" s="24" t="s">
        <v>85</v>
      </c>
      <c r="L55" s="24" t="s">
        <v>85</v>
      </c>
      <c r="M55" s="24" t="s">
        <v>85</v>
      </c>
      <c r="N55" s="24" t="s">
        <v>85</v>
      </c>
      <c r="O55" s="24" t="s">
        <v>85</v>
      </c>
      <c r="P55" s="24" t="s">
        <v>85</v>
      </c>
      <c r="Q55" s="24" t="s">
        <v>85</v>
      </c>
      <c r="R55" s="24" t="s">
        <v>85</v>
      </c>
      <c r="S55" s="24" t="s">
        <v>85</v>
      </c>
      <c r="T55" s="24" t="s">
        <v>85</v>
      </c>
      <c r="U55" s="24" t="s">
        <v>85</v>
      </c>
      <c r="V55" s="24" t="s">
        <v>85</v>
      </c>
      <c r="W55" s="24" t="s">
        <v>85</v>
      </c>
      <c r="X55" s="24" t="s">
        <v>85</v>
      </c>
      <c r="Y55" s="24" t="s">
        <v>85</v>
      </c>
    </row>
    <row r="56" spans="1:25" x14ac:dyDescent="0.25">
      <c r="A56" s="22">
        <v>80055</v>
      </c>
      <c r="B56" s="23" t="s">
        <v>22</v>
      </c>
      <c r="C56" s="24" t="s">
        <v>85</v>
      </c>
      <c r="D56" s="24" t="s">
        <v>85</v>
      </c>
      <c r="E56" s="24" t="s">
        <v>85</v>
      </c>
      <c r="F56" s="24" t="s">
        <v>85</v>
      </c>
      <c r="G56" s="24" t="s">
        <v>85</v>
      </c>
      <c r="H56" s="24" t="s">
        <v>85</v>
      </c>
      <c r="I56" s="24" t="s">
        <v>85</v>
      </c>
      <c r="J56" s="24" t="s">
        <v>85</v>
      </c>
      <c r="K56" s="24" t="s">
        <v>85</v>
      </c>
      <c r="L56" s="24" t="s">
        <v>85</v>
      </c>
      <c r="M56" s="24" t="s">
        <v>85</v>
      </c>
      <c r="N56" s="24" t="s">
        <v>85</v>
      </c>
      <c r="O56" s="24" t="s">
        <v>85</v>
      </c>
      <c r="P56" s="24" t="s">
        <v>85</v>
      </c>
      <c r="Q56" s="24" t="s">
        <v>85</v>
      </c>
      <c r="R56" s="24" t="s">
        <v>85</v>
      </c>
      <c r="S56" s="24" t="s">
        <v>85</v>
      </c>
      <c r="T56" s="24" t="s">
        <v>85</v>
      </c>
      <c r="U56" s="24" t="s">
        <v>85</v>
      </c>
      <c r="V56" s="24" t="s">
        <v>85</v>
      </c>
      <c r="W56" s="24" t="s">
        <v>85</v>
      </c>
      <c r="X56" s="24" t="s">
        <v>85</v>
      </c>
      <c r="Y56" s="24" t="s">
        <v>85</v>
      </c>
    </row>
    <row r="57" spans="1:25" x14ac:dyDescent="0.25">
      <c r="A57" s="22">
        <v>90832</v>
      </c>
      <c r="B57" s="23" t="s">
        <v>6</v>
      </c>
      <c r="C57" s="24" t="s">
        <v>85</v>
      </c>
      <c r="D57" s="24" t="s">
        <v>85</v>
      </c>
      <c r="E57" s="24" t="s">
        <v>85</v>
      </c>
      <c r="F57" s="24" t="s">
        <v>85</v>
      </c>
      <c r="G57" s="24" t="s">
        <v>85</v>
      </c>
      <c r="H57" s="24" t="s">
        <v>85</v>
      </c>
      <c r="I57" s="24" t="s">
        <v>85</v>
      </c>
      <c r="J57" s="24" t="s">
        <v>85</v>
      </c>
      <c r="K57" s="24" t="s">
        <v>85</v>
      </c>
      <c r="L57" s="24" t="s">
        <v>85</v>
      </c>
      <c r="M57" s="24" t="s">
        <v>85</v>
      </c>
      <c r="N57" s="24" t="s">
        <v>85</v>
      </c>
      <c r="O57" s="24" t="s">
        <v>85</v>
      </c>
      <c r="P57" s="24" t="s">
        <v>85</v>
      </c>
      <c r="Q57" s="24" t="s">
        <v>85</v>
      </c>
      <c r="R57" s="24" t="s">
        <v>85</v>
      </c>
      <c r="S57" s="24" t="s">
        <v>85</v>
      </c>
      <c r="T57" s="24" t="s">
        <v>85</v>
      </c>
      <c r="U57" s="24" t="s">
        <v>85</v>
      </c>
      <c r="V57" s="24" t="s">
        <v>85</v>
      </c>
      <c r="W57" s="24" t="s">
        <v>85</v>
      </c>
      <c r="X57" s="24" t="s">
        <v>85</v>
      </c>
      <c r="Y57" s="24" t="s">
        <v>85</v>
      </c>
    </row>
    <row r="58" spans="1:25" x14ac:dyDescent="0.25">
      <c r="A58" s="22">
        <v>90834</v>
      </c>
      <c r="B58" s="23" t="s">
        <v>7</v>
      </c>
      <c r="C58" s="24" t="s">
        <v>85</v>
      </c>
      <c r="D58" s="24" t="s">
        <v>85</v>
      </c>
      <c r="E58" s="24" t="s">
        <v>85</v>
      </c>
      <c r="F58" s="24" t="s">
        <v>85</v>
      </c>
      <c r="G58" s="24" t="s">
        <v>85</v>
      </c>
      <c r="H58" s="24" t="s">
        <v>85</v>
      </c>
      <c r="I58" s="24" t="s">
        <v>85</v>
      </c>
      <c r="J58" s="24" t="s">
        <v>85</v>
      </c>
      <c r="K58" s="24" t="s">
        <v>85</v>
      </c>
      <c r="L58" s="24" t="s">
        <v>85</v>
      </c>
      <c r="M58" s="24" t="s">
        <v>85</v>
      </c>
      <c r="N58" s="24" t="s">
        <v>85</v>
      </c>
      <c r="O58" s="24" t="s">
        <v>85</v>
      </c>
      <c r="P58" s="24" t="s">
        <v>85</v>
      </c>
      <c r="Q58" s="24" t="s">
        <v>85</v>
      </c>
      <c r="R58" s="24" t="s">
        <v>85</v>
      </c>
      <c r="S58" s="24" t="s">
        <v>85</v>
      </c>
      <c r="T58" s="24" t="s">
        <v>85</v>
      </c>
      <c r="U58" s="24" t="s">
        <v>85</v>
      </c>
      <c r="V58" s="24" t="s">
        <v>85</v>
      </c>
      <c r="W58" s="24" t="s">
        <v>85</v>
      </c>
      <c r="X58" s="24" t="s">
        <v>85</v>
      </c>
      <c r="Y58" s="24" t="s">
        <v>85</v>
      </c>
    </row>
    <row r="59" spans="1:25" x14ac:dyDescent="0.25">
      <c r="A59" s="22">
        <v>90837</v>
      </c>
      <c r="B59" s="23" t="s">
        <v>8</v>
      </c>
      <c r="C59" s="24" t="s">
        <v>85</v>
      </c>
      <c r="D59" s="24" t="s">
        <v>85</v>
      </c>
      <c r="E59" s="24" t="s">
        <v>85</v>
      </c>
      <c r="F59" s="24" t="s">
        <v>85</v>
      </c>
      <c r="G59" s="24" t="s">
        <v>85</v>
      </c>
      <c r="H59" s="24" t="s">
        <v>85</v>
      </c>
      <c r="I59" s="24" t="s">
        <v>85</v>
      </c>
      <c r="J59" s="24" t="s">
        <v>85</v>
      </c>
      <c r="K59" s="24" t="s">
        <v>85</v>
      </c>
      <c r="L59" s="24" t="s">
        <v>85</v>
      </c>
      <c r="M59" s="24" t="s">
        <v>85</v>
      </c>
      <c r="N59" s="24" t="s">
        <v>85</v>
      </c>
      <c r="O59" s="24" t="s">
        <v>85</v>
      </c>
      <c r="P59" s="24" t="s">
        <v>85</v>
      </c>
      <c r="Q59" s="24" t="s">
        <v>85</v>
      </c>
      <c r="R59" s="24" t="s">
        <v>85</v>
      </c>
      <c r="S59" s="24" t="s">
        <v>85</v>
      </c>
      <c r="T59" s="24" t="s">
        <v>85</v>
      </c>
      <c r="U59" s="24" t="s">
        <v>85</v>
      </c>
      <c r="V59" s="24" t="s">
        <v>85</v>
      </c>
      <c r="W59" s="24" t="s">
        <v>85</v>
      </c>
      <c r="X59" s="24" t="s">
        <v>85</v>
      </c>
      <c r="Y59" s="24" t="s">
        <v>85</v>
      </c>
    </row>
    <row r="60" spans="1:25" x14ac:dyDescent="0.25">
      <c r="A60" s="22">
        <v>93000</v>
      </c>
      <c r="B60" s="23" t="s">
        <v>80</v>
      </c>
      <c r="C60" s="24" t="s">
        <v>85</v>
      </c>
      <c r="D60" s="24" t="s">
        <v>85</v>
      </c>
      <c r="E60" s="24" t="s">
        <v>85</v>
      </c>
      <c r="F60" s="24" t="s">
        <v>85</v>
      </c>
      <c r="G60" s="24" t="s">
        <v>85</v>
      </c>
      <c r="H60" s="24" t="s">
        <v>85</v>
      </c>
      <c r="I60" s="24" t="s">
        <v>85</v>
      </c>
      <c r="J60" s="24" t="s">
        <v>85</v>
      </c>
      <c r="K60" s="24" t="s">
        <v>85</v>
      </c>
      <c r="L60" s="24" t="s">
        <v>85</v>
      </c>
      <c r="M60" s="24" t="s">
        <v>85</v>
      </c>
      <c r="N60" s="24" t="s">
        <v>85</v>
      </c>
      <c r="O60" s="24" t="s">
        <v>85</v>
      </c>
      <c r="P60" s="24" t="s">
        <v>85</v>
      </c>
      <c r="Q60" s="24" t="s">
        <v>85</v>
      </c>
      <c r="R60" s="24" t="s">
        <v>85</v>
      </c>
      <c r="S60" s="24" t="s">
        <v>85</v>
      </c>
      <c r="T60" s="24" t="s">
        <v>85</v>
      </c>
      <c r="U60" s="24" t="s">
        <v>85</v>
      </c>
      <c r="V60" s="24" t="s">
        <v>85</v>
      </c>
      <c r="W60" s="24" t="s">
        <v>85</v>
      </c>
      <c r="X60" s="24" t="s">
        <v>85</v>
      </c>
      <c r="Y60" s="24" t="s">
        <v>85</v>
      </c>
    </row>
    <row r="61" spans="1:25" x14ac:dyDescent="0.25">
      <c r="A61" s="22">
        <v>93452</v>
      </c>
      <c r="B61" s="23" t="s">
        <v>81</v>
      </c>
      <c r="C61" s="24" t="s">
        <v>85</v>
      </c>
      <c r="D61" s="24" t="s">
        <v>85</v>
      </c>
      <c r="E61" s="24" t="s">
        <v>85</v>
      </c>
      <c r="F61" s="24" t="s">
        <v>85</v>
      </c>
      <c r="G61" s="24" t="s">
        <v>85</v>
      </c>
      <c r="H61" s="24" t="s">
        <v>85</v>
      </c>
      <c r="I61" s="24" t="s">
        <v>85</v>
      </c>
      <c r="J61" s="24" t="s">
        <v>85</v>
      </c>
      <c r="K61" s="24" t="s">
        <v>85</v>
      </c>
      <c r="L61" s="24" t="s">
        <v>85</v>
      </c>
      <c r="M61" s="24" t="s">
        <v>85</v>
      </c>
      <c r="N61" s="24" t="s">
        <v>85</v>
      </c>
      <c r="O61" s="24" t="s">
        <v>85</v>
      </c>
      <c r="P61" s="24" t="s">
        <v>85</v>
      </c>
      <c r="Q61" s="24" t="s">
        <v>85</v>
      </c>
      <c r="R61" s="24" t="s">
        <v>85</v>
      </c>
      <c r="S61" s="24" t="s">
        <v>85</v>
      </c>
      <c r="T61" s="24" t="s">
        <v>85</v>
      </c>
      <c r="U61" s="24" t="s">
        <v>85</v>
      </c>
      <c r="V61" s="24" t="s">
        <v>85</v>
      </c>
      <c r="W61" s="24" t="s">
        <v>85</v>
      </c>
      <c r="X61" s="24" t="s">
        <v>85</v>
      </c>
      <c r="Y61" s="24" t="s">
        <v>85</v>
      </c>
    </row>
    <row r="62" spans="1:25" x14ac:dyDescent="0.25">
      <c r="A62" s="22">
        <v>95810</v>
      </c>
      <c r="B62" s="23" t="s">
        <v>82</v>
      </c>
      <c r="C62" s="24" t="s">
        <v>85</v>
      </c>
      <c r="D62" s="24" t="s">
        <v>85</v>
      </c>
      <c r="E62" s="24" t="s">
        <v>85</v>
      </c>
      <c r="F62" s="24" t="s">
        <v>85</v>
      </c>
      <c r="G62" s="24" t="s">
        <v>85</v>
      </c>
      <c r="H62" s="24" t="s">
        <v>85</v>
      </c>
      <c r="I62" s="24" t="s">
        <v>85</v>
      </c>
      <c r="J62" s="24" t="s">
        <v>85</v>
      </c>
      <c r="K62" s="24" t="s">
        <v>85</v>
      </c>
      <c r="L62" s="24" t="s">
        <v>85</v>
      </c>
      <c r="M62" s="24" t="s">
        <v>85</v>
      </c>
      <c r="N62" s="24" t="s">
        <v>85</v>
      </c>
      <c r="O62" s="24" t="s">
        <v>85</v>
      </c>
      <c r="P62" s="24" t="s">
        <v>85</v>
      </c>
      <c r="Q62" s="24" t="s">
        <v>85</v>
      </c>
      <c r="R62" s="24" t="s">
        <v>85</v>
      </c>
      <c r="S62" s="24" t="s">
        <v>85</v>
      </c>
      <c r="T62" s="24" t="s">
        <v>85</v>
      </c>
      <c r="U62" s="24" t="s">
        <v>85</v>
      </c>
      <c r="V62" s="24" t="s">
        <v>85</v>
      </c>
      <c r="W62" s="24" t="s">
        <v>85</v>
      </c>
      <c r="X62" s="24" t="s">
        <v>85</v>
      </c>
      <c r="Y62" s="24" t="s">
        <v>85</v>
      </c>
    </row>
    <row r="63" spans="1:25" x14ac:dyDescent="0.25">
      <c r="A63" s="22">
        <v>99243</v>
      </c>
      <c r="B63" s="23" t="s">
        <v>15</v>
      </c>
      <c r="C63" s="24" t="s">
        <v>85</v>
      </c>
      <c r="D63" s="24" t="s">
        <v>85</v>
      </c>
      <c r="E63" s="24" t="s">
        <v>85</v>
      </c>
      <c r="F63" s="24" t="s">
        <v>85</v>
      </c>
      <c r="G63" s="24" t="s">
        <v>85</v>
      </c>
      <c r="H63" s="24" t="s">
        <v>85</v>
      </c>
      <c r="I63" s="24" t="s">
        <v>85</v>
      </c>
      <c r="J63" s="24" t="s">
        <v>85</v>
      </c>
      <c r="K63" s="24" t="s">
        <v>85</v>
      </c>
      <c r="L63" s="24" t="s">
        <v>85</v>
      </c>
      <c r="M63" s="24" t="s">
        <v>85</v>
      </c>
      <c r="N63" s="24" t="s">
        <v>85</v>
      </c>
      <c r="O63" s="24" t="s">
        <v>85</v>
      </c>
      <c r="P63" s="24" t="s">
        <v>85</v>
      </c>
      <c r="Q63" s="24" t="s">
        <v>85</v>
      </c>
      <c r="R63" s="24" t="s">
        <v>85</v>
      </c>
      <c r="S63" s="24" t="s">
        <v>85</v>
      </c>
      <c r="T63" s="24" t="s">
        <v>85</v>
      </c>
      <c r="U63" s="24" t="s">
        <v>85</v>
      </c>
      <c r="V63" s="24" t="s">
        <v>85</v>
      </c>
      <c r="W63" s="24" t="s">
        <v>85</v>
      </c>
      <c r="X63" s="24" t="s">
        <v>85</v>
      </c>
      <c r="Y63" s="24" t="s">
        <v>85</v>
      </c>
    </row>
    <row r="64" spans="1:25" x14ac:dyDescent="0.25">
      <c r="A64" s="22">
        <v>99244</v>
      </c>
      <c r="B64" s="23" t="s">
        <v>16</v>
      </c>
      <c r="C64" s="24" t="s">
        <v>85</v>
      </c>
      <c r="D64" s="24" t="s">
        <v>85</v>
      </c>
      <c r="E64" s="24" t="s">
        <v>85</v>
      </c>
      <c r="F64" s="24" t="s">
        <v>85</v>
      </c>
      <c r="G64" s="24" t="s">
        <v>85</v>
      </c>
      <c r="H64" s="24" t="s">
        <v>85</v>
      </c>
      <c r="I64" s="24" t="s">
        <v>85</v>
      </c>
      <c r="J64" s="24" t="s">
        <v>85</v>
      </c>
      <c r="K64" s="24" t="s">
        <v>85</v>
      </c>
      <c r="L64" s="24" t="s">
        <v>85</v>
      </c>
      <c r="M64" s="24" t="s">
        <v>85</v>
      </c>
      <c r="N64" s="24" t="s">
        <v>85</v>
      </c>
      <c r="O64" s="24" t="s">
        <v>85</v>
      </c>
      <c r="P64" s="24" t="s">
        <v>85</v>
      </c>
      <c r="Q64" s="24" t="s">
        <v>85</v>
      </c>
      <c r="R64" s="24" t="s">
        <v>85</v>
      </c>
      <c r="S64" s="24" t="s">
        <v>85</v>
      </c>
      <c r="T64" s="24" t="s">
        <v>85</v>
      </c>
      <c r="U64" s="24" t="s">
        <v>85</v>
      </c>
      <c r="V64" s="24" t="s">
        <v>85</v>
      </c>
      <c r="W64" s="24" t="s">
        <v>85</v>
      </c>
      <c r="X64" s="24" t="s">
        <v>85</v>
      </c>
      <c r="Y64" s="24" t="s">
        <v>85</v>
      </c>
    </row>
    <row r="65" spans="1:25" ht="30" x14ac:dyDescent="0.25">
      <c r="A65" s="22">
        <v>99385</v>
      </c>
      <c r="B65" s="23" t="s">
        <v>17</v>
      </c>
      <c r="C65" s="24" t="s">
        <v>85</v>
      </c>
      <c r="D65" s="24" t="s">
        <v>85</v>
      </c>
      <c r="E65" s="24" t="s">
        <v>85</v>
      </c>
      <c r="F65" s="24" t="s">
        <v>85</v>
      </c>
      <c r="G65" s="24" t="s">
        <v>85</v>
      </c>
      <c r="H65" s="24" t="s">
        <v>85</v>
      </c>
      <c r="I65" s="24" t="s">
        <v>85</v>
      </c>
      <c r="J65" s="24" t="s">
        <v>85</v>
      </c>
      <c r="K65" s="24" t="s">
        <v>85</v>
      </c>
      <c r="L65" s="24" t="s">
        <v>85</v>
      </c>
      <c r="M65" s="24" t="s">
        <v>85</v>
      </c>
      <c r="N65" s="24" t="s">
        <v>85</v>
      </c>
      <c r="O65" s="24" t="s">
        <v>85</v>
      </c>
      <c r="P65" s="24" t="s">
        <v>85</v>
      </c>
      <c r="Q65" s="24" t="s">
        <v>85</v>
      </c>
      <c r="R65" s="24" t="s">
        <v>85</v>
      </c>
      <c r="S65" s="24" t="s">
        <v>85</v>
      </c>
      <c r="T65" s="24" t="s">
        <v>85</v>
      </c>
      <c r="U65" s="24" t="s">
        <v>85</v>
      </c>
      <c r="V65" s="24" t="s">
        <v>85</v>
      </c>
      <c r="W65" s="24" t="s">
        <v>85</v>
      </c>
      <c r="X65" s="24" t="s">
        <v>85</v>
      </c>
      <c r="Y65" s="24" t="s">
        <v>85</v>
      </c>
    </row>
    <row r="66" spans="1:25" ht="30" x14ac:dyDescent="0.25">
      <c r="A66" s="22">
        <v>99386</v>
      </c>
      <c r="B66" s="23" t="s">
        <v>18</v>
      </c>
      <c r="C66" s="24" t="s">
        <v>85</v>
      </c>
      <c r="D66" s="24" t="s">
        <v>85</v>
      </c>
      <c r="E66" s="24" t="s">
        <v>85</v>
      </c>
      <c r="F66" s="24" t="s">
        <v>85</v>
      </c>
      <c r="G66" s="24" t="s">
        <v>85</v>
      </c>
      <c r="H66" s="24" t="s">
        <v>85</v>
      </c>
      <c r="I66" s="24" t="s">
        <v>85</v>
      </c>
      <c r="J66" s="24" t="s">
        <v>85</v>
      </c>
      <c r="K66" s="24" t="s">
        <v>85</v>
      </c>
      <c r="L66" s="24" t="s">
        <v>85</v>
      </c>
      <c r="M66" s="24" t="s">
        <v>85</v>
      </c>
      <c r="N66" s="24" t="s">
        <v>85</v>
      </c>
      <c r="O66" s="24" t="s">
        <v>85</v>
      </c>
      <c r="P66" s="24" t="s">
        <v>85</v>
      </c>
      <c r="Q66" s="24" t="s">
        <v>85</v>
      </c>
      <c r="R66" s="24" t="s">
        <v>85</v>
      </c>
      <c r="S66" s="24" t="s">
        <v>85</v>
      </c>
      <c r="T66" s="24" t="s">
        <v>85</v>
      </c>
      <c r="U66" s="24" t="s">
        <v>85</v>
      </c>
      <c r="V66" s="24" t="s">
        <v>85</v>
      </c>
      <c r="W66" s="24" t="s">
        <v>85</v>
      </c>
      <c r="X66" s="24" t="s">
        <v>85</v>
      </c>
      <c r="Y66" s="24" t="s">
        <v>85</v>
      </c>
    </row>
    <row r="67" spans="1:25" ht="45" x14ac:dyDescent="0.25">
      <c r="A67" s="25" t="s">
        <v>49</v>
      </c>
      <c r="B67" s="23" t="s">
        <v>50</v>
      </c>
      <c r="C67" s="24" t="s">
        <v>85</v>
      </c>
      <c r="D67" s="24" t="s">
        <v>85</v>
      </c>
      <c r="E67" s="24" t="s">
        <v>85</v>
      </c>
      <c r="F67" s="24" t="s">
        <v>85</v>
      </c>
      <c r="G67" s="24" t="s">
        <v>85</v>
      </c>
      <c r="H67" s="24" t="s">
        <v>85</v>
      </c>
      <c r="I67" s="24" t="s">
        <v>85</v>
      </c>
      <c r="J67" s="24" t="s">
        <v>85</v>
      </c>
      <c r="K67" s="24" t="s">
        <v>85</v>
      </c>
      <c r="L67" s="24" t="s">
        <v>85</v>
      </c>
      <c r="M67" s="24" t="s">
        <v>85</v>
      </c>
      <c r="N67" s="24" t="s">
        <v>85</v>
      </c>
      <c r="O67" s="24" t="s">
        <v>85</v>
      </c>
      <c r="P67" s="24" t="s">
        <v>85</v>
      </c>
      <c r="Q67" s="24" t="s">
        <v>85</v>
      </c>
      <c r="R67" s="24" t="s">
        <v>85</v>
      </c>
      <c r="S67" s="24" t="s">
        <v>85</v>
      </c>
      <c r="T67" s="24" t="s">
        <v>85</v>
      </c>
      <c r="U67" s="24" t="s">
        <v>85</v>
      </c>
      <c r="V67" s="24" t="s">
        <v>85</v>
      </c>
      <c r="W67" s="24" t="s">
        <v>85</v>
      </c>
      <c r="X67" s="24" t="s">
        <v>85</v>
      </c>
      <c r="Y67" s="24" t="s">
        <v>85</v>
      </c>
    </row>
    <row r="68" spans="1:25" ht="30" x14ac:dyDescent="0.25">
      <c r="A68" s="25" t="s">
        <v>51</v>
      </c>
      <c r="B68" s="23" t="s">
        <v>52</v>
      </c>
      <c r="C68" s="24" t="s">
        <v>85</v>
      </c>
      <c r="D68" s="24" t="s">
        <v>85</v>
      </c>
      <c r="E68" s="24" t="s">
        <v>85</v>
      </c>
      <c r="F68" s="24" t="s">
        <v>85</v>
      </c>
      <c r="G68" s="24" t="s">
        <v>85</v>
      </c>
      <c r="H68" s="24" t="s">
        <v>85</v>
      </c>
      <c r="I68" s="24" t="s">
        <v>85</v>
      </c>
      <c r="J68" s="24" t="s">
        <v>85</v>
      </c>
      <c r="K68" s="24" t="s">
        <v>85</v>
      </c>
      <c r="L68" s="24" t="s">
        <v>85</v>
      </c>
      <c r="M68" s="24" t="s">
        <v>85</v>
      </c>
      <c r="N68" s="24" t="s">
        <v>85</v>
      </c>
      <c r="O68" s="24" t="s">
        <v>85</v>
      </c>
      <c r="P68" s="24" t="s">
        <v>85</v>
      </c>
      <c r="Q68" s="24" t="s">
        <v>85</v>
      </c>
      <c r="R68" s="24" t="s">
        <v>85</v>
      </c>
      <c r="S68" s="24" t="s">
        <v>85</v>
      </c>
      <c r="T68" s="24" t="s">
        <v>85</v>
      </c>
      <c r="U68" s="24" t="s">
        <v>85</v>
      </c>
      <c r="V68" s="24" t="s">
        <v>85</v>
      </c>
      <c r="W68" s="24" t="s">
        <v>85</v>
      </c>
      <c r="X68" s="24" t="s">
        <v>85</v>
      </c>
      <c r="Y68" s="24" t="s">
        <v>85</v>
      </c>
    </row>
    <row r="69" spans="1:25" ht="45" x14ac:dyDescent="0.25">
      <c r="A69" s="25" t="s">
        <v>53</v>
      </c>
      <c r="B69" s="23" t="s">
        <v>54</v>
      </c>
      <c r="C69" s="24" t="s">
        <v>85</v>
      </c>
      <c r="D69" s="24" t="s">
        <v>85</v>
      </c>
      <c r="E69" s="24" t="s">
        <v>85</v>
      </c>
      <c r="F69" s="24" t="s">
        <v>85</v>
      </c>
      <c r="G69" s="24" t="s">
        <v>85</v>
      </c>
      <c r="H69" s="24" t="s">
        <v>85</v>
      </c>
      <c r="I69" s="24" t="s">
        <v>85</v>
      </c>
      <c r="J69" s="24" t="s">
        <v>85</v>
      </c>
      <c r="K69" s="24" t="s">
        <v>85</v>
      </c>
      <c r="L69" s="24" t="s">
        <v>85</v>
      </c>
      <c r="M69" s="24" t="s">
        <v>85</v>
      </c>
      <c r="N69" s="24" t="s">
        <v>85</v>
      </c>
      <c r="O69" s="24" t="s">
        <v>85</v>
      </c>
      <c r="P69" s="24" t="s">
        <v>85</v>
      </c>
      <c r="Q69" s="24" t="s">
        <v>85</v>
      </c>
      <c r="R69" s="24" t="s">
        <v>85</v>
      </c>
      <c r="S69" s="24" t="s">
        <v>85</v>
      </c>
      <c r="T69" s="24" t="s">
        <v>85</v>
      </c>
      <c r="U69" s="24" t="s">
        <v>85</v>
      </c>
      <c r="V69" s="24" t="s">
        <v>85</v>
      </c>
      <c r="W69" s="24" t="s">
        <v>85</v>
      </c>
      <c r="X69" s="24" t="s">
        <v>85</v>
      </c>
      <c r="Y69" s="24" t="s">
        <v>85</v>
      </c>
    </row>
    <row r="70" spans="1:25" ht="30" x14ac:dyDescent="0.25">
      <c r="A70" s="25" t="s">
        <v>55</v>
      </c>
      <c r="B70" s="23" t="s">
        <v>56</v>
      </c>
      <c r="C70" s="24" t="s">
        <v>85</v>
      </c>
      <c r="D70" s="24" t="s">
        <v>85</v>
      </c>
      <c r="E70" s="24" t="s">
        <v>85</v>
      </c>
      <c r="F70" s="24" t="s">
        <v>85</v>
      </c>
      <c r="G70" s="24" t="s">
        <v>85</v>
      </c>
      <c r="H70" s="24" t="s">
        <v>85</v>
      </c>
      <c r="I70" s="24" t="s">
        <v>85</v>
      </c>
      <c r="J70" s="24" t="s">
        <v>85</v>
      </c>
      <c r="K70" s="24" t="s">
        <v>85</v>
      </c>
      <c r="L70" s="24" t="s">
        <v>85</v>
      </c>
      <c r="M70" s="24" t="s">
        <v>85</v>
      </c>
      <c r="N70" s="24" t="s">
        <v>85</v>
      </c>
      <c r="O70" s="24" t="s">
        <v>85</v>
      </c>
      <c r="P70" s="24" t="s">
        <v>85</v>
      </c>
      <c r="Q70" s="24" t="s">
        <v>85</v>
      </c>
      <c r="R70" s="24" t="s">
        <v>85</v>
      </c>
      <c r="S70" s="24" t="s">
        <v>85</v>
      </c>
      <c r="T70" s="24" t="s">
        <v>85</v>
      </c>
      <c r="U70" s="24" t="s">
        <v>85</v>
      </c>
      <c r="V70" s="24" t="s">
        <v>85</v>
      </c>
      <c r="W70" s="24" t="s">
        <v>85</v>
      </c>
      <c r="X70" s="24" t="s">
        <v>85</v>
      </c>
      <c r="Y70" s="24" t="s">
        <v>85</v>
      </c>
    </row>
    <row r="71" spans="1:25" ht="45" x14ac:dyDescent="0.25">
      <c r="A71" s="25" t="s">
        <v>57</v>
      </c>
      <c r="B71" s="23" t="s">
        <v>58</v>
      </c>
      <c r="C71" s="24" t="s">
        <v>85</v>
      </c>
      <c r="D71" s="24" t="s">
        <v>85</v>
      </c>
      <c r="E71" s="24" t="s">
        <v>85</v>
      </c>
      <c r="F71" s="24" t="s">
        <v>85</v>
      </c>
      <c r="G71" s="24" t="s">
        <v>85</v>
      </c>
      <c r="H71" s="24" t="s">
        <v>85</v>
      </c>
      <c r="I71" s="24" t="s">
        <v>85</v>
      </c>
      <c r="J71" s="24" t="s">
        <v>85</v>
      </c>
      <c r="K71" s="24" t="s">
        <v>85</v>
      </c>
      <c r="L71" s="24" t="s">
        <v>85</v>
      </c>
      <c r="M71" s="24" t="s">
        <v>85</v>
      </c>
      <c r="N71" s="24" t="s">
        <v>85</v>
      </c>
      <c r="O71" s="24" t="s">
        <v>85</v>
      </c>
      <c r="P71" s="24" t="s">
        <v>85</v>
      </c>
      <c r="Q71" s="24" t="s">
        <v>85</v>
      </c>
      <c r="R71" s="24" t="s">
        <v>85</v>
      </c>
      <c r="S71" s="24" t="s">
        <v>85</v>
      </c>
      <c r="T71" s="24" t="s">
        <v>85</v>
      </c>
      <c r="U71" s="24" t="s">
        <v>85</v>
      </c>
      <c r="V71" s="24" t="s">
        <v>85</v>
      </c>
      <c r="W71" s="24" t="s">
        <v>85</v>
      </c>
      <c r="X71" s="24" t="s">
        <v>85</v>
      </c>
      <c r="Y71" s="24" t="s">
        <v>85</v>
      </c>
    </row>
    <row r="72" spans="1:25" ht="30" x14ac:dyDescent="0.25">
      <c r="A72" s="22" t="s">
        <v>84</v>
      </c>
      <c r="B72" s="23" t="s">
        <v>76</v>
      </c>
      <c r="C72" s="24" t="s">
        <v>85</v>
      </c>
      <c r="D72" s="24" t="s">
        <v>85</v>
      </c>
      <c r="E72" s="24" t="s">
        <v>85</v>
      </c>
      <c r="F72" s="24" t="s">
        <v>85</v>
      </c>
      <c r="G72" s="24" t="s">
        <v>85</v>
      </c>
      <c r="H72" s="24" t="s">
        <v>85</v>
      </c>
      <c r="I72" s="24" t="s">
        <v>85</v>
      </c>
      <c r="J72" s="24" t="s">
        <v>85</v>
      </c>
      <c r="K72" s="24" t="s">
        <v>85</v>
      </c>
      <c r="L72" s="24" t="s">
        <v>85</v>
      </c>
      <c r="M72" s="24" t="s">
        <v>85</v>
      </c>
      <c r="N72" s="24" t="s">
        <v>85</v>
      </c>
      <c r="O72" s="24" t="s">
        <v>85</v>
      </c>
      <c r="P72" s="24" t="s">
        <v>85</v>
      </c>
      <c r="Q72" s="24" t="s">
        <v>85</v>
      </c>
      <c r="R72" s="24" t="s">
        <v>85</v>
      </c>
      <c r="S72" s="24" t="s">
        <v>85</v>
      </c>
      <c r="T72" s="24" t="s">
        <v>85</v>
      </c>
      <c r="U72" s="24" t="s">
        <v>85</v>
      </c>
      <c r="V72" s="24" t="s">
        <v>85</v>
      </c>
      <c r="W72" s="24" t="s">
        <v>85</v>
      </c>
      <c r="X72" s="24" t="s">
        <v>85</v>
      </c>
      <c r="Y72" s="24" t="s">
        <v>85</v>
      </c>
    </row>
    <row r="75" spans="1:25" ht="17.25" x14ac:dyDescent="0.25">
      <c r="B75" s="10">
        <v>1</v>
      </c>
      <c r="C75" s="11" t="s">
        <v>112</v>
      </c>
      <c r="D75"/>
      <c r="E75"/>
      <c r="F75"/>
    </row>
    <row r="76" spans="1:25" ht="17.25" x14ac:dyDescent="0.25">
      <c r="B76" s="10">
        <v>2</v>
      </c>
      <c r="C76" s="11" t="s">
        <v>113</v>
      </c>
      <c r="D76"/>
      <c r="E76"/>
      <c r="F76"/>
    </row>
    <row r="77" spans="1:25" ht="17.25" x14ac:dyDescent="0.25">
      <c r="B77" s="10">
        <v>3</v>
      </c>
      <c r="C77" s="11" t="s">
        <v>114</v>
      </c>
      <c r="D77"/>
      <c r="E77"/>
      <c r="F77"/>
    </row>
    <row r="78" spans="1:25" ht="17.25" x14ac:dyDescent="0.25">
      <c r="B78" s="10">
        <v>4</v>
      </c>
      <c r="C78" s="11" t="s">
        <v>108</v>
      </c>
      <c r="D78"/>
      <c r="E78"/>
      <c r="F78"/>
    </row>
    <row r="79" spans="1:25" ht="17.25" x14ac:dyDescent="0.25">
      <c r="B79" s="10">
        <v>5</v>
      </c>
      <c r="C79" s="11" t="s">
        <v>109</v>
      </c>
      <c r="D79"/>
      <c r="E79"/>
      <c r="F79"/>
    </row>
    <row r="80" spans="1:25" ht="17.25" x14ac:dyDescent="0.25">
      <c r="B80" s="10">
        <v>6</v>
      </c>
      <c r="C80" s="11" t="s">
        <v>110</v>
      </c>
      <c r="D80"/>
      <c r="E80"/>
      <c r="F80"/>
    </row>
    <row r="81" spans="2:6" ht="17.25" x14ac:dyDescent="0.25">
      <c r="B81" s="10">
        <v>7</v>
      </c>
      <c r="C81" s="4" t="s">
        <v>115</v>
      </c>
      <c r="D81"/>
      <c r="E81"/>
      <c r="F81"/>
    </row>
    <row r="82" spans="2:6" ht="17.25" x14ac:dyDescent="0.25">
      <c r="B82" s="10">
        <v>8</v>
      </c>
      <c r="C82" s="11" t="s">
        <v>111</v>
      </c>
      <c r="D82"/>
      <c r="E82"/>
      <c r="F82"/>
    </row>
  </sheetData>
  <sortState xmlns:xlrd2="http://schemas.microsoft.com/office/spreadsheetml/2017/richdata2" ref="A2:F72">
    <sortCondition ref="C3:C72"/>
    <sortCondition ref="A3:A72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0F3FDC239E24B893AE1304722FBED" ma:contentTypeVersion="4" ma:contentTypeDescription="Create a new document." ma:contentTypeScope="" ma:versionID="5f3d42fdbce738b5a7248238c5ac8c7a">
  <xsd:schema xmlns:xsd="http://www.w3.org/2001/XMLSchema" xmlns:xs="http://www.w3.org/2001/XMLSchema" xmlns:p="http://schemas.microsoft.com/office/2006/metadata/properties" xmlns:ns2="c657c219-e217-4800-9954-d4aadd49eaf0" xmlns:ns3="0a38729c-2c72-46e9-9209-0c7aade7740a" targetNamespace="http://schemas.microsoft.com/office/2006/metadata/properties" ma:root="true" ma:fieldsID="05e1947507a4d9192f6ec0a67c317a03" ns2:_="" ns3:_="">
    <xsd:import namespace="c657c219-e217-4800-9954-d4aadd49eaf0"/>
    <xsd:import namespace="0a38729c-2c72-46e9-9209-0c7aade77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7c219-e217-4800-9954-d4aadd49e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8729c-2c72-46e9-9209-0c7aade77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7FF306-D626-4902-9222-4BCA8FFDE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5D6C0-4194-4B3C-AD2B-73BA7C96E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7c219-e217-4800-9954-d4aadd49eaf0"/>
    <ds:schemaRef ds:uri="0a38729c-2c72-46e9-9209-0c7aade77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C8DF9F-D225-4CA6-AAA7-1D5C4039BA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Gaddis</dc:creator>
  <cp:lastModifiedBy>Lori Gaddis</cp:lastModifiedBy>
  <dcterms:created xsi:type="dcterms:W3CDTF">2020-12-28T16:48:31Z</dcterms:created>
  <dcterms:modified xsi:type="dcterms:W3CDTF">2020-12-29T15:52:33Z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0x0101004840F3FDC239E24B893AE1304722FBED</vt:lpwstr>
  </property>
</Properties>
</file>